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55" windowWidth="11880" windowHeight="7725"/>
  </bookViews>
  <sheets>
    <sheet name="平成 27年度" sheetId="5" r:id="rId1"/>
    <sheet name="Sheet1" sheetId="6" r:id="rId2"/>
  </sheets>
  <definedNames>
    <definedName name="_xlnm.Print_Area" localSheetId="0">'平成 27年度'!$A$1:$E$50</definedName>
    <definedName name="_xlnm.Print_Titles" localSheetId="0">'平成 27年度'!$A:$A,'平成 27年度'!$1:$1</definedName>
  </definedNames>
  <calcPr calcId="125725"/>
</workbook>
</file>

<file path=xl/calcChain.xml><?xml version="1.0" encoding="utf-8"?>
<calcChain xmlns="http://schemas.openxmlformats.org/spreadsheetml/2006/main">
  <c r="E37" i="5"/>
  <c r="E38" s="1"/>
  <c r="D38"/>
  <c r="C38"/>
  <c r="B38"/>
  <c r="E34"/>
  <c r="E33"/>
  <c r="E32"/>
  <c r="E31"/>
  <c r="E30"/>
  <c r="E29"/>
  <c r="E28"/>
  <c r="E27"/>
  <c r="E26"/>
  <c r="D35"/>
  <c r="D39" s="1"/>
  <c r="C35"/>
  <c r="B35"/>
  <c r="B39" s="1"/>
  <c r="E20"/>
  <c r="E19"/>
  <c r="E18"/>
  <c r="D21"/>
  <c r="D22" s="1"/>
  <c r="C21"/>
  <c r="C22" s="1"/>
  <c r="B22"/>
  <c r="B21"/>
  <c r="D4"/>
  <c r="C4"/>
  <c r="C12" s="1"/>
  <c r="B4"/>
  <c r="E11"/>
  <c r="E10"/>
  <c r="E9"/>
  <c r="E8"/>
  <c r="E7"/>
  <c r="E6"/>
  <c r="E5"/>
  <c r="C39" l="1"/>
  <c r="E35"/>
  <c r="E39" s="1"/>
  <c r="E21"/>
  <c r="E22" s="1"/>
  <c r="E4"/>
  <c r="E12" s="1"/>
  <c r="C23"/>
  <c r="C46" s="1"/>
  <c r="C49" s="1"/>
  <c r="C50" s="1"/>
  <c r="D12"/>
  <c r="D23" s="1"/>
  <c r="D46" s="1"/>
  <c r="D49" s="1"/>
  <c r="D50" s="1"/>
  <c r="B12"/>
  <c r="B23" s="1"/>
  <c r="B46" s="1"/>
  <c r="B49" s="1"/>
  <c r="B50" s="1"/>
  <c r="E23" l="1"/>
  <c r="E46" s="1"/>
  <c r="E49" s="1"/>
  <c r="E50" s="1"/>
</calcChain>
</file>

<file path=xl/sharedStrings.xml><?xml version="1.0" encoding="utf-8"?>
<sst xmlns="http://schemas.openxmlformats.org/spreadsheetml/2006/main" count="54" uniqueCount="51">
  <si>
    <t>科　　　　目</t>
    <phoneticPr fontId="1"/>
  </si>
  <si>
    <t>公益目的事業会計</t>
    <phoneticPr fontId="1"/>
  </si>
  <si>
    <t>収益事業等会計</t>
    <phoneticPr fontId="1"/>
  </si>
  <si>
    <t>法人会計</t>
    <phoneticPr fontId="1"/>
  </si>
  <si>
    <t>　合　　計　</t>
    <phoneticPr fontId="1"/>
  </si>
  <si>
    <t>Ⅰ　資産の部</t>
  </si>
  <si>
    <t xml:space="preserve">　　１．流動資産 </t>
  </si>
  <si>
    <t>　　　　現金預金 　</t>
  </si>
  <si>
    <t>　　　　　現金 　　</t>
  </si>
  <si>
    <t>　　　　未収金 　</t>
  </si>
  <si>
    <t>　　　　前払金 　</t>
  </si>
  <si>
    <t>　　　　立替金 　</t>
  </si>
  <si>
    <t>　　　　流動資産合計</t>
  </si>
  <si>
    <t xml:space="preserve">　　２．固定資産 </t>
  </si>
  <si>
    <t>　　　(1) 基本財産 　</t>
  </si>
  <si>
    <t>　　　　投資有価証券 　</t>
  </si>
  <si>
    <t>　　　　基本財産合計</t>
  </si>
  <si>
    <t>　　　(2) その他固定資産 　</t>
  </si>
  <si>
    <t>　　　　車両運搬具 　</t>
  </si>
  <si>
    <t>　　　　什器備品 　</t>
  </si>
  <si>
    <t>　　　　リース資産 　</t>
  </si>
  <si>
    <t>　　　　その他固定資産合計</t>
  </si>
  <si>
    <t>　　　　固定資産合計</t>
  </si>
  <si>
    <t>　　　　資　産　合　計</t>
  </si>
  <si>
    <t>Ⅱ　負債の部</t>
  </si>
  <si>
    <t xml:space="preserve">　　１．流動負債 </t>
  </si>
  <si>
    <t>　　　　未払金 　</t>
  </si>
  <si>
    <t>　　　　前受金 　</t>
  </si>
  <si>
    <t>　　　　　施設利用料金 　　</t>
  </si>
  <si>
    <t>　　　　　自主事業入場料 　　</t>
  </si>
  <si>
    <t>　　　　預り金 　</t>
  </si>
  <si>
    <t>　　　　　文化振興事業預り金 　　</t>
  </si>
  <si>
    <t>　　　　　その他預り金 　　</t>
  </si>
  <si>
    <t>　　　　リース債務 　</t>
  </si>
  <si>
    <t>　　　　賞与引当金 　</t>
  </si>
  <si>
    <t>　　　　流動負債合計</t>
  </si>
  <si>
    <t xml:space="preserve">　　２．固定負債 </t>
  </si>
  <si>
    <t>　　　　固定負債合計</t>
  </si>
  <si>
    <t>　　　　負　債　合　計</t>
  </si>
  <si>
    <t>Ⅲ　正味財産の部</t>
  </si>
  <si>
    <t xml:space="preserve">　　１．指定正味財産 </t>
  </si>
  <si>
    <t>　　　　寄附金 　</t>
  </si>
  <si>
    <t>　　　　指定正味財産合計</t>
  </si>
  <si>
    <t>　　　　（うち基本財産への充当額） 　</t>
  </si>
  <si>
    <t>　　　　（うち特定資産への充当額） 　</t>
  </si>
  <si>
    <t xml:space="preserve">　　２．一般正味財産 </t>
  </si>
  <si>
    <t>　　　　正味財産合計</t>
  </si>
  <si>
    <t>　　　　負債及び正味財産合計</t>
  </si>
  <si>
    <t>　　　　　普通預金埼玉りそな銀行鴻巣支店 　　</t>
    <phoneticPr fontId="1"/>
  </si>
  <si>
    <t>　　　　　普通預金埼玉りそな銀行鴻巣支店　</t>
    <phoneticPr fontId="1"/>
  </si>
  <si>
    <t>　　　　　普通預金埼玉りそな銀行鴻巣支店　　</t>
    <phoneticPr fontId="1"/>
  </si>
</sst>
</file>

<file path=xl/styles.xml><?xml version="1.0" encoding="utf-8"?>
<styleSheet xmlns="http://schemas.openxmlformats.org/spreadsheetml/2006/main">
  <numFmts count="1">
    <numFmt numFmtId="176" formatCode="&quot;&quot;\ #,##0;&quot;▲&quot;\ #,##0"/>
  </numFmts>
  <fonts count="4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176" fontId="3" fillId="0" borderId="2" xfId="0" applyNumberFormat="1" applyFont="1" applyBorder="1" applyAlignment="1">
      <alignment horizontal="right"/>
    </xf>
    <xf numFmtId="0" fontId="3" fillId="3" borderId="0" xfId="0" applyFont="1" applyFill="1" applyAlignment="1">
      <alignment wrapText="1"/>
    </xf>
    <xf numFmtId="176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6" fontId="3" fillId="0" borderId="7" xfId="0" applyNumberFormat="1" applyFont="1" applyBorder="1" applyAlignment="1">
      <alignment horizontal="right"/>
    </xf>
    <xf numFmtId="176" fontId="3" fillId="0" borderId="8" xfId="0" applyNumberFormat="1" applyFont="1" applyBorder="1" applyAlignment="1">
      <alignment horizontal="right"/>
    </xf>
    <xf numFmtId="176" fontId="3" fillId="0" borderId="10" xfId="0" applyNumberFormat="1" applyFont="1" applyBorder="1" applyAlignment="1">
      <alignment horizontal="right"/>
    </xf>
    <xf numFmtId="176" fontId="3" fillId="0" borderId="11" xfId="0" applyNumberFormat="1" applyFont="1" applyBorder="1" applyAlignment="1">
      <alignment horizontal="right"/>
    </xf>
    <xf numFmtId="0" fontId="3" fillId="0" borderId="1" xfId="0" applyNumberFormat="1" applyFont="1" applyFill="1" applyBorder="1"/>
    <xf numFmtId="0" fontId="3" fillId="0" borderId="1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zoomScaleNormal="100" zoomScaleSheetLayoutView="100" workbookViewId="0">
      <pane ySplit="1" topLeftCell="A2" activePane="bottomLeft" state="frozen"/>
      <selection pane="bottomLeft" activeCell="B52" sqref="B52"/>
    </sheetView>
  </sheetViews>
  <sheetFormatPr defaultRowHeight="11.25"/>
  <cols>
    <col min="1" max="1" width="39.75" style="2" customWidth="1"/>
    <col min="2" max="5" width="25.625" style="3" customWidth="1"/>
    <col min="6" max="16384" width="9" style="1"/>
  </cols>
  <sheetData>
    <row r="1" spans="1:5" s="4" customFormat="1">
      <c r="A1" s="6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>
      <c r="A2" s="13" t="s">
        <v>5</v>
      </c>
    </row>
    <row r="3" spans="1:5">
      <c r="A3" s="14" t="s">
        <v>6</v>
      </c>
    </row>
    <row r="4" spans="1:5">
      <c r="A4" s="14" t="s">
        <v>7</v>
      </c>
      <c r="B4" s="3">
        <f>SUM(B5:B8)</f>
        <v>30381024</v>
      </c>
      <c r="C4" s="3">
        <f>SUM(C5:C8)</f>
        <v>19610418</v>
      </c>
      <c r="D4" s="3">
        <f>SUM(D5:D8)</f>
        <v>8474097</v>
      </c>
      <c r="E4" s="3">
        <f>SUM(B4:D4)</f>
        <v>58465539</v>
      </c>
    </row>
    <row r="5" spans="1:5">
      <c r="A5" s="14" t="s">
        <v>8</v>
      </c>
      <c r="B5" s="3">
        <v>273930</v>
      </c>
      <c r="C5" s="3">
        <v>10000</v>
      </c>
      <c r="D5" s="3">
        <v>0</v>
      </c>
      <c r="E5" s="3">
        <f t="shared" ref="E5:E11" si="0">SUM(B5:D5)</f>
        <v>283930</v>
      </c>
    </row>
    <row r="6" spans="1:5">
      <c r="A6" s="14" t="s">
        <v>48</v>
      </c>
      <c r="B6" s="3">
        <v>21109051</v>
      </c>
      <c r="C6" s="3">
        <v>19534298</v>
      </c>
      <c r="D6" s="3">
        <v>7786228</v>
      </c>
      <c r="E6" s="3">
        <f t="shared" si="0"/>
        <v>48429577</v>
      </c>
    </row>
    <row r="7" spans="1:5">
      <c r="A7" s="14" t="s">
        <v>49</v>
      </c>
      <c r="B7" s="3">
        <v>8998043</v>
      </c>
      <c r="C7" s="3">
        <v>66120</v>
      </c>
      <c r="D7" s="3">
        <v>0</v>
      </c>
      <c r="E7" s="3">
        <f t="shared" si="0"/>
        <v>9064163</v>
      </c>
    </row>
    <row r="8" spans="1:5">
      <c r="A8" s="14" t="s">
        <v>50</v>
      </c>
      <c r="B8" s="3">
        <v>0</v>
      </c>
      <c r="C8" s="3">
        <v>0</v>
      </c>
      <c r="D8" s="3">
        <v>687869</v>
      </c>
      <c r="E8" s="3">
        <f t="shared" si="0"/>
        <v>687869</v>
      </c>
    </row>
    <row r="9" spans="1:5">
      <c r="A9" s="14" t="s">
        <v>9</v>
      </c>
      <c r="B9" s="3">
        <v>18810081</v>
      </c>
      <c r="C9" s="3">
        <v>2260</v>
      </c>
      <c r="D9" s="3">
        <v>0</v>
      </c>
      <c r="E9" s="3">
        <f t="shared" si="0"/>
        <v>18812341</v>
      </c>
    </row>
    <row r="10" spans="1:5" hidden="1">
      <c r="A10" s="14" t="s">
        <v>10</v>
      </c>
      <c r="B10" s="3">
        <v>0</v>
      </c>
      <c r="C10" s="3">
        <v>0</v>
      </c>
      <c r="D10" s="3">
        <v>0</v>
      </c>
      <c r="E10" s="3">
        <f t="shared" si="0"/>
        <v>0</v>
      </c>
    </row>
    <row r="11" spans="1:5">
      <c r="A11" s="14" t="s">
        <v>11</v>
      </c>
      <c r="B11" s="3">
        <v>43034</v>
      </c>
      <c r="C11" s="3">
        <v>0</v>
      </c>
      <c r="D11" s="3">
        <v>0</v>
      </c>
      <c r="E11" s="3">
        <f t="shared" si="0"/>
        <v>43034</v>
      </c>
    </row>
    <row r="12" spans="1:5">
      <c r="A12" s="15" t="s">
        <v>12</v>
      </c>
      <c r="B12" s="9">
        <f>SUM(B4,B9,B10,B11)</f>
        <v>49234139</v>
      </c>
      <c r="C12" s="9">
        <f t="shared" ref="C12:E12" si="1">SUM(C4,C9,C10,C11)</f>
        <v>19612678</v>
      </c>
      <c r="D12" s="9">
        <f t="shared" si="1"/>
        <v>8474097</v>
      </c>
      <c r="E12" s="8">
        <f t="shared" si="1"/>
        <v>77320914</v>
      </c>
    </row>
    <row r="13" spans="1:5">
      <c r="A13" s="14" t="s">
        <v>13</v>
      </c>
    </row>
    <row r="14" spans="1:5">
      <c r="A14" s="14" t="s">
        <v>14</v>
      </c>
    </row>
    <row r="15" spans="1:5">
      <c r="A15" s="14" t="s">
        <v>15</v>
      </c>
      <c r="B15" s="3">
        <v>0</v>
      </c>
      <c r="C15" s="3">
        <v>0</v>
      </c>
      <c r="D15" s="3">
        <v>49633000</v>
      </c>
      <c r="E15" s="3">
        <v>49633000</v>
      </c>
    </row>
    <row r="16" spans="1:5">
      <c r="A16" s="15" t="s">
        <v>16</v>
      </c>
      <c r="B16" s="9">
        <v>0</v>
      </c>
      <c r="C16" s="9">
        <v>0</v>
      </c>
      <c r="D16" s="9">
        <v>49633000</v>
      </c>
      <c r="E16" s="8">
        <v>49633000</v>
      </c>
    </row>
    <row r="17" spans="1:5">
      <c r="A17" s="14" t="s">
        <v>17</v>
      </c>
    </row>
    <row r="18" spans="1:5">
      <c r="A18" s="14" t="s">
        <v>18</v>
      </c>
      <c r="B18" s="3">
        <v>141301</v>
      </c>
      <c r="C18" s="3">
        <v>98599</v>
      </c>
      <c r="D18" s="3">
        <v>88742</v>
      </c>
      <c r="E18" s="3">
        <f t="shared" ref="E18:E20" si="2">SUM(B18:D18)</f>
        <v>328642</v>
      </c>
    </row>
    <row r="19" spans="1:5">
      <c r="A19" s="14" t="s">
        <v>19</v>
      </c>
      <c r="B19" s="3">
        <v>357634</v>
      </c>
      <c r="C19" s="3">
        <v>149106</v>
      </c>
      <c r="D19" s="3">
        <v>0</v>
      </c>
      <c r="E19" s="3">
        <f t="shared" si="2"/>
        <v>506740</v>
      </c>
    </row>
    <row r="20" spans="1:5">
      <c r="A20" s="14" t="s">
        <v>20</v>
      </c>
      <c r="B20" s="3">
        <v>889500</v>
      </c>
      <c r="C20" s="3">
        <v>472674</v>
      </c>
      <c r="D20" s="3">
        <v>0</v>
      </c>
      <c r="E20" s="3">
        <f t="shared" si="2"/>
        <v>1362174</v>
      </c>
    </row>
    <row r="21" spans="1:5">
      <c r="A21" s="15" t="s">
        <v>21</v>
      </c>
      <c r="B21" s="10">
        <f>SUM(B18:B20)</f>
        <v>1388435</v>
      </c>
      <c r="C21" s="10">
        <f>SUM(C18:C20)</f>
        <v>720379</v>
      </c>
      <c r="D21" s="10">
        <f>SUM(D18:D20)</f>
        <v>88742</v>
      </c>
      <c r="E21" s="7">
        <f>SUM(E18:E20)</f>
        <v>2197556</v>
      </c>
    </row>
    <row r="22" spans="1:5">
      <c r="A22" s="15" t="s">
        <v>22</v>
      </c>
      <c r="B22" s="10">
        <f>SUM(B16+B21)</f>
        <v>1388435</v>
      </c>
      <c r="C22" s="10">
        <f>SUM(C16+C21)</f>
        <v>720379</v>
      </c>
      <c r="D22" s="10">
        <f>SUM(D16+D21)</f>
        <v>49721742</v>
      </c>
      <c r="E22" s="8">
        <f>SUM(E16+E21)</f>
        <v>51830556</v>
      </c>
    </row>
    <row r="23" spans="1:5">
      <c r="A23" s="15" t="s">
        <v>23</v>
      </c>
      <c r="B23" s="9">
        <f>SUM(B12,B22)</f>
        <v>50622574</v>
      </c>
      <c r="C23" s="9">
        <f t="shared" ref="C23:E23" si="3">SUM(C12,C22)</f>
        <v>20333057</v>
      </c>
      <c r="D23" s="9">
        <f t="shared" si="3"/>
        <v>58195839</v>
      </c>
      <c r="E23" s="8">
        <f t="shared" si="3"/>
        <v>129151470</v>
      </c>
    </row>
    <row r="24" spans="1:5">
      <c r="A24" s="14" t="s">
        <v>24</v>
      </c>
    </row>
    <row r="25" spans="1:5">
      <c r="A25" s="14" t="s">
        <v>25</v>
      </c>
    </row>
    <row r="26" spans="1:5">
      <c r="A26" s="14" t="s">
        <v>26</v>
      </c>
      <c r="B26" s="3">
        <v>8208147</v>
      </c>
      <c r="C26" s="3">
        <v>0</v>
      </c>
      <c r="D26" s="3">
        <v>175577</v>
      </c>
      <c r="E26" s="3">
        <f t="shared" ref="E26:E34" si="4">SUM(B26:D26)</f>
        <v>8383724</v>
      </c>
    </row>
    <row r="27" spans="1:5">
      <c r="A27" s="14" t="s">
        <v>27</v>
      </c>
      <c r="B27" s="3">
        <v>11671730</v>
      </c>
      <c r="C27" s="3">
        <v>0</v>
      </c>
      <c r="D27" s="3">
        <v>0</v>
      </c>
      <c r="E27" s="3">
        <f t="shared" si="4"/>
        <v>11671730</v>
      </c>
    </row>
    <row r="28" spans="1:5">
      <c r="A28" s="14" t="s">
        <v>28</v>
      </c>
      <c r="B28" s="3">
        <v>11162910</v>
      </c>
      <c r="C28" s="3">
        <v>0</v>
      </c>
      <c r="D28" s="3">
        <v>0</v>
      </c>
      <c r="E28" s="3">
        <f t="shared" si="4"/>
        <v>11162910</v>
      </c>
    </row>
    <row r="29" spans="1:5">
      <c r="A29" s="14" t="s">
        <v>29</v>
      </c>
      <c r="B29" s="3">
        <v>508820</v>
      </c>
      <c r="C29" s="3">
        <v>0</v>
      </c>
      <c r="D29" s="3">
        <v>0</v>
      </c>
      <c r="E29" s="3">
        <f t="shared" si="4"/>
        <v>508820</v>
      </c>
    </row>
    <row r="30" spans="1:5">
      <c r="A30" s="14" t="s">
        <v>30</v>
      </c>
      <c r="B30" s="3">
        <v>3391628</v>
      </c>
      <c r="C30" s="3">
        <v>0</v>
      </c>
      <c r="D30" s="3">
        <v>254672</v>
      </c>
      <c r="E30" s="3">
        <f t="shared" si="4"/>
        <v>3646300</v>
      </c>
    </row>
    <row r="31" spans="1:5">
      <c r="A31" s="14" t="s">
        <v>31</v>
      </c>
      <c r="B31" s="3">
        <v>3391628</v>
      </c>
      <c r="C31" s="3">
        <v>0</v>
      </c>
      <c r="D31" s="3">
        <v>0</v>
      </c>
      <c r="E31" s="3">
        <f t="shared" si="4"/>
        <v>3391628</v>
      </c>
    </row>
    <row r="32" spans="1:5">
      <c r="A32" s="14" t="s">
        <v>32</v>
      </c>
      <c r="B32" s="3">
        <v>0</v>
      </c>
      <c r="C32" s="3">
        <v>0</v>
      </c>
      <c r="D32" s="3">
        <v>254672</v>
      </c>
      <c r="E32" s="3">
        <f t="shared" si="4"/>
        <v>254672</v>
      </c>
    </row>
    <row r="33" spans="1:5">
      <c r="A33" s="14" t="s">
        <v>33</v>
      </c>
      <c r="B33" s="3">
        <v>273622</v>
      </c>
      <c r="C33" s="3">
        <v>1125972</v>
      </c>
      <c r="D33" s="3">
        <v>0</v>
      </c>
      <c r="E33" s="3">
        <f t="shared" si="4"/>
        <v>1399594</v>
      </c>
    </row>
    <row r="34" spans="1:5">
      <c r="A34" s="14" t="s">
        <v>34</v>
      </c>
      <c r="B34" s="3">
        <v>2168226</v>
      </c>
      <c r="C34" s="3">
        <v>605387</v>
      </c>
      <c r="D34" s="3">
        <v>495658</v>
      </c>
      <c r="E34" s="3">
        <f t="shared" si="4"/>
        <v>3269271</v>
      </c>
    </row>
    <row r="35" spans="1:5">
      <c r="A35" s="15" t="s">
        <v>35</v>
      </c>
      <c r="B35" s="9">
        <f>SUM(B26+B27+B30+B33+B34)</f>
        <v>25713353</v>
      </c>
      <c r="C35" s="9">
        <f t="shared" ref="C35:E35" si="5">SUM(C26+C27+C30+C33+C34)</f>
        <v>1731359</v>
      </c>
      <c r="D35" s="9">
        <f t="shared" si="5"/>
        <v>925907</v>
      </c>
      <c r="E35" s="8">
        <f t="shared" si="5"/>
        <v>28370619</v>
      </c>
    </row>
    <row r="36" spans="1:5">
      <c r="A36" s="14" t="s">
        <v>36</v>
      </c>
    </row>
    <row r="37" spans="1:5">
      <c r="A37" s="14" t="s">
        <v>33</v>
      </c>
      <c r="B37" s="3">
        <v>0</v>
      </c>
      <c r="C37" s="3">
        <v>0</v>
      </c>
      <c r="D37" s="3">
        <v>0</v>
      </c>
      <c r="E37" s="3">
        <f t="shared" ref="E37" si="6">SUM(B37:D37)</f>
        <v>0</v>
      </c>
    </row>
    <row r="38" spans="1:5">
      <c r="A38" s="15" t="s">
        <v>37</v>
      </c>
      <c r="B38" s="10">
        <f>SUM(B37)</f>
        <v>0</v>
      </c>
      <c r="C38" s="10">
        <f t="shared" ref="C38:E38" si="7">SUM(C37)</f>
        <v>0</v>
      </c>
      <c r="D38" s="10">
        <f t="shared" si="7"/>
        <v>0</v>
      </c>
      <c r="E38" s="7">
        <f t="shared" si="7"/>
        <v>0</v>
      </c>
    </row>
    <row r="39" spans="1:5">
      <c r="A39" s="15" t="s">
        <v>38</v>
      </c>
      <c r="B39" s="9">
        <f>SUM(B35+B38)</f>
        <v>25713353</v>
      </c>
      <c r="C39" s="9">
        <f t="shared" ref="C39:E39" si="8">SUM(C35+C38)</f>
        <v>1731359</v>
      </c>
      <c r="D39" s="9">
        <f t="shared" si="8"/>
        <v>925907</v>
      </c>
      <c r="E39" s="8">
        <f t="shared" si="8"/>
        <v>28370619</v>
      </c>
    </row>
    <row r="40" spans="1:5">
      <c r="A40" s="14" t="s">
        <v>39</v>
      </c>
    </row>
    <row r="41" spans="1:5">
      <c r="A41" s="15" t="s">
        <v>40</v>
      </c>
      <c r="B41" s="10"/>
      <c r="C41" s="10"/>
      <c r="D41" s="10"/>
      <c r="E41" s="7"/>
    </row>
    <row r="42" spans="1:5">
      <c r="A42" s="14" t="s">
        <v>41</v>
      </c>
      <c r="B42" s="3">
        <v>0</v>
      </c>
      <c r="C42" s="3">
        <v>0</v>
      </c>
      <c r="D42" s="3">
        <v>49633000</v>
      </c>
      <c r="E42" s="3">
        <v>49633000</v>
      </c>
    </row>
    <row r="43" spans="1:5">
      <c r="A43" s="15" t="s">
        <v>42</v>
      </c>
      <c r="B43" s="10">
        <v>0</v>
      </c>
      <c r="C43" s="10">
        <v>0</v>
      </c>
      <c r="D43" s="10">
        <v>49633000</v>
      </c>
      <c r="E43" s="7">
        <v>49633000</v>
      </c>
    </row>
    <row r="44" spans="1:5">
      <c r="A44" s="14" t="s">
        <v>43</v>
      </c>
      <c r="B44" s="3">
        <v>0</v>
      </c>
      <c r="C44" s="3">
        <v>0</v>
      </c>
      <c r="D44" s="3">
        <v>49633000</v>
      </c>
      <c r="E44" s="3">
        <v>49633000</v>
      </c>
    </row>
    <row r="45" spans="1:5">
      <c r="A45" s="14" t="s">
        <v>44</v>
      </c>
      <c r="B45" s="3">
        <v>0</v>
      </c>
      <c r="C45" s="3">
        <v>0</v>
      </c>
      <c r="D45" s="3">
        <v>0</v>
      </c>
      <c r="E45" s="3">
        <v>0</v>
      </c>
    </row>
    <row r="46" spans="1:5">
      <c r="A46" s="15" t="s">
        <v>45</v>
      </c>
      <c r="B46" s="10">
        <f>B23-B39-B43</f>
        <v>24909221</v>
      </c>
      <c r="C46" s="10">
        <f t="shared" ref="C46:E46" si="9">C23-C39-C43</f>
        <v>18601698</v>
      </c>
      <c r="D46" s="10">
        <f t="shared" si="9"/>
        <v>7636932</v>
      </c>
      <c r="E46" s="7">
        <f t="shared" si="9"/>
        <v>51147851</v>
      </c>
    </row>
    <row r="47" spans="1:5">
      <c r="A47" s="14" t="s">
        <v>43</v>
      </c>
      <c r="B47" s="3">
        <v>0</v>
      </c>
      <c r="C47" s="3">
        <v>0</v>
      </c>
      <c r="D47" s="3">
        <v>0</v>
      </c>
      <c r="E47" s="3">
        <v>0</v>
      </c>
    </row>
    <row r="48" spans="1:5">
      <c r="A48" s="14" t="s">
        <v>44</v>
      </c>
      <c r="B48" s="3">
        <v>0</v>
      </c>
      <c r="C48" s="3">
        <v>0</v>
      </c>
      <c r="D48" s="3">
        <v>0</v>
      </c>
      <c r="E48" s="3">
        <v>0</v>
      </c>
    </row>
    <row r="49" spans="1:5">
      <c r="A49" s="15" t="s">
        <v>46</v>
      </c>
      <c r="B49" s="10">
        <f>SUM(B42,B46)</f>
        <v>24909221</v>
      </c>
      <c r="C49" s="10">
        <f t="shared" ref="C49:E49" si="10">SUM(C42,C46)</f>
        <v>18601698</v>
      </c>
      <c r="D49" s="10">
        <f t="shared" si="10"/>
        <v>57269932</v>
      </c>
      <c r="E49" s="7">
        <f t="shared" si="10"/>
        <v>100780851</v>
      </c>
    </row>
    <row r="50" spans="1:5">
      <c r="A50" s="16" t="s">
        <v>47</v>
      </c>
      <c r="B50" s="11">
        <f>SUM(B39,B49)</f>
        <v>50622574</v>
      </c>
      <c r="C50" s="11">
        <f t="shared" ref="C50:E50" si="11">SUM(C39,C49)</f>
        <v>20333057</v>
      </c>
      <c r="D50" s="11">
        <f t="shared" si="11"/>
        <v>58195839</v>
      </c>
      <c r="E50" s="12">
        <f t="shared" si="11"/>
        <v>129151470</v>
      </c>
    </row>
  </sheetData>
  <phoneticPr fontId="1"/>
  <pageMargins left="1.0629921259842521" right="0.39370078740157483" top="1.1417322834645669" bottom="0.43307086614173229" header="0.51181102362204722" footer="0.27559055118110237"/>
  <pageSetup paperSize="9" scale="90" orientation="landscape" r:id="rId1"/>
  <headerFooter alignWithMargins="0">
    <oddHeader xml:space="preserve">&amp;C&amp;14
&amp;12貸借対照表内訳表&amp;"ＭＳ Ｐゴシック,太字"&amp;16
&amp;"ＭＳ Ｐゴシック,標準"&amp;11平成28年3月31日現在&amp;R
&amp;10（単位　：　円）&amp;11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平成 27年度</vt:lpstr>
      <vt:lpstr>Sheet1</vt:lpstr>
      <vt:lpstr>'平成 27年度'!Print_Area</vt:lpstr>
      <vt:lpstr>'平成 27年度'!Print_Titles</vt:lpstr>
    </vt:vector>
  </TitlesOfParts>
  <Company>満喜株式会社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満喜株式会社</dc:creator>
  <cp:lastModifiedBy>USER</cp:lastModifiedBy>
  <cp:lastPrinted>2016-07-05T04:25:21Z</cp:lastPrinted>
  <dcterms:created xsi:type="dcterms:W3CDTF">2003-01-27T04:17:44Z</dcterms:created>
  <dcterms:modified xsi:type="dcterms:W3CDTF">2016-07-05T04:25:31Z</dcterms:modified>
</cp:coreProperties>
</file>