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aizumi\Desktop\決算監査(H29)\Ｈ29決算書\"/>
    </mc:Choice>
  </mc:AlternateContent>
  <bookViews>
    <workbookView xWindow="0" yWindow="1170" windowWidth="11880" windowHeight="7710"/>
  </bookViews>
  <sheets>
    <sheet name="平成 29年度" sheetId="5" r:id="rId1"/>
    <sheet name="Sheet1" sheetId="6" r:id="rId2"/>
  </sheets>
  <definedNames>
    <definedName name="_xlnm.Print_Area" localSheetId="0">'平成 29年度'!$A$1:$V$134</definedName>
    <definedName name="_xlnm.Print_Titles" localSheetId="0">'平成 29年度'!$A:$A,'平成 29年度'!$1:$2</definedName>
  </definedNames>
  <calcPr calcId="152511"/>
</workbook>
</file>

<file path=xl/calcChain.xml><?xml version="1.0" encoding="utf-8"?>
<calcChain xmlns="http://schemas.openxmlformats.org/spreadsheetml/2006/main">
  <c r="L126" i="5" l="1"/>
  <c r="U126" i="5" s="1"/>
  <c r="C125" i="5"/>
  <c r="F125" i="5"/>
  <c r="R133" i="5" l="1"/>
  <c r="C127" i="5"/>
  <c r="F72" i="5"/>
  <c r="F50" i="5"/>
  <c r="L85" i="5"/>
  <c r="U85" i="5" s="1"/>
  <c r="L84" i="5"/>
  <c r="U84" i="5" s="1"/>
  <c r="L83" i="5"/>
  <c r="U83" i="5" s="1"/>
  <c r="L61" i="5" l="1"/>
  <c r="U61" i="5" s="1"/>
  <c r="O120" i="5" l="1"/>
  <c r="L119" i="5"/>
  <c r="L118" i="5" s="1"/>
  <c r="C120" i="5"/>
  <c r="L120" i="5" s="1"/>
  <c r="R118" i="5"/>
  <c r="O118" i="5"/>
  <c r="I118" i="5"/>
  <c r="F118" i="5"/>
  <c r="C118" i="5"/>
  <c r="F12" i="5"/>
  <c r="L130" i="5"/>
  <c r="U130" i="5" s="1"/>
  <c r="L129" i="5"/>
  <c r="U129" i="5" s="1"/>
  <c r="L112" i="5"/>
  <c r="L111" i="5"/>
  <c r="L110" i="5"/>
  <c r="U110" i="5" s="1"/>
  <c r="L80" i="5"/>
  <c r="U80" i="5" s="1"/>
  <c r="L41" i="5"/>
  <c r="U41" i="5" s="1"/>
  <c r="L40" i="5"/>
  <c r="U40" i="5" s="1"/>
  <c r="F127" i="5"/>
  <c r="F134" i="5" s="1"/>
  <c r="C134" i="5"/>
  <c r="R86" i="5"/>
  <c r="R109" i="5" s="1"/>
  <c r="O86" i="5"/>
  <c r="I86" i="5"/>
  <c r="F86" i="5"/>
  <c r="C86" i="5"/>
  <c r="R72" i="5"/>
  <c r="O72" i="5"/>
  <c r="I72" i="5"/>
  <c r="C72" i="5"/>
  <c r="R29" i="5"/>
  <c r="O29" i="5"/>
  <c r="I29" i="5"/>
  <c r="F29" i="5"/>
  <c r="F28" i="5" s="1"/>
  <c r="C29" i="5"/>
  <c r="L133" i="5"/>
  <c r="L132" i="5"/>
  <c r="U132" i="5" s="1"/>
  <c r="L131" i="5"/>
  <c r="L124" i="5"/>
  <c r="U124" i="5" s="1"/>
  <c r="L122" i="5"/>
  <c r="L121" i="5"/>
  <c r="U121" i="5" s="1"/>
  <c r="L116" i="5"/>
  <c r="L108" i="5"/>
  <c r="U108" i="5" s="1"/>
  <c r="L107" i="5"/>
  <c r="U107" i="5" s="1"/>
  <c r="L106" i="5"/>
  <c r="U106" i="5" s="1"/>
  <c r="L105" i="5"/>
  <c r="U105" i="5" s="1"/>
  <c r="L104" i="5"/>
  <c r="U104" i="5" s="1"/>
  <c r="L103" i="5"/>
  <c r="U103" i="5" s="1"/>
  <c r="L102" i="5"/>
  <c r="U102" i="5" s="1"/>
  <c r="L101" i="5"/>
  <c r="U101" i="5" s="1"/>
  <c r="L100" i="5"/>
  <c r="U100" i="5" s="1"/>
  <c r="L99" i="5"/>
  <c r="U99" i="5" s="1"/>
  <c r="L98" i="5"/>
  <c r="U98" i="5" s="1"/>
  <c r="L97" i="5"/>
  <c r="U97" i="5" s="1"/>
  <c r="L96" i="5"/>
  <c r="U96" i="5" s="1"/>
  <c r="L95" i="5"/>
  <c r="U95" i="5" s="1"/>
  <c r="L94" i="5"/>
  <c r="U94" i="5" s="1"/>
  <c r="L93" i="5"/>
  <c r="U93" i="5" s="1"/>
  <c r="L92" i="5"/>
  <c r="U92" i="5" s="1"/>
  <c r="L91" i="5"/>
  <c r="U91" i="5" s="1"/>
  <c r="L90" i="5"/>
  <c r="U90" i="5" s="1"/>
  <c r="L89" i="5"/>
  <c r="U89" i="5" s="1"/>
  <c r="L88" i="5"/>
  <c r="U88" i="5" s="1"/>
  <c r="L87" i="5"/>
  <c r="U87" i="5" s="1"/>
  <c r="L82" i="5"/>
  <c r="U82" i="5" s="1"/>
  <c r="L81" i="5"/>
  <c r="L79" i="5"/>
  <c r="U79" i="5" s="1"/>
  <c r="L78" i="5"/>
  <c r="U78" i="5" s="1"/>
  <c r="L77" i="5"/>
  <c r="U77" i="5" s="1"/>
  <c r="L76" i="5"/>
  <c r="U76" i="5" s="1"/>
  <c r="L75" i="5"/>
  <c r="U75" i="5" s="1"/>
  <c r="L74" i="5"/>
  <c r="U74" i="5" s="1"/>
  <c r="L73" i="5"/>
  <c r="U73" i="5" s="1"/>
  <c r="L71" i="5"/>
  <c r="U71" i="5" s="1"/>
  <c r="L70" i="5"/>
  <c r="U70" i="5" s="1"/>
  <c r="L69" i="5"/>
  <c r="U69" i="5" s="1"/>
  <c r="L68" i="5"/>
  <c r="U68" i="5" s="1"/>
  <c r="L67" i="5"/>
  <c r="U67" i="5" s="1"/>
  <c r="L66" i="5"/>
  <c r="U66" i="5" s="1"/>
  <c r="L65" i="5"/>
  <c r="U65" i="5" s="1"/>
  <c r="L64" i="5"/>
  <c r="U64" i="5" s="1"/>
  <c r="L63" i="5"/>
  <c r="U63" i="5" s="1"/>
  <c r="L62" i="5"/>
  <c r="U62" i="5" s="1"/>
  <c r="L60" i="5"/>
  <c r="U60" i="5" s="1"/>
  <c r="L59" i="5"/>
  <c r="U59" i="5" s="1"/>
  <c r="L58" i="5"/>
  <c r="U58" i="5" s="1"/>
  <c r="L57" i="5"/>
  <c r="U57" i="5" s="1"/>
  <c r="L56" i="5"/>
  <c r="U56" i="5" s="1"/>
  <c r="L55" i="5"/>
  <c r="U55" i="5" s="1"/>
  <c r="L54" i="5"/>
  <c r="U54" i="5" s="1"/>
  <c r="L53" i="5"/>
  <c r="U53" i="5" s="1"/>
  <c r="L52" i="5"/>
  <c r="U52" i="5" s="1"/>
  <c r="L51" i="5"/>
  <c r="U51" i="5" s="1"/>
  <c r="L49" i="5"/>
  <c r="U49" i="5" s="1"/>
  <c r="L48" i="5"/>
  <c r="U48" i="5" s="1"/>
  <c r="L47" i="5"/>
  <c r="U47" i="5" s="1"/>
  <c r="L46" i="5"/>
  <c r="U46" i="5" s="1"/>
  <c r="L45" i="5"/>
  <c r="U45" i="5" s="1"/>
  <c r="L44" i="5"/>
  <c r="U44" i="5" s="1"/>
  <c r="L43" i="5"/>
  <c r="U43" i="5" s="1"/>
  <c r="L42" i="5"/>
  <c r="U42" i="5" s="1"/>
  <c r="L39" i="5"/>
  <c r="U39" i="5" s="1"/>
  <c r="L38" i="5"/>
  <c r="U38" i="5" s="1"/>
  <c r="L37" i="5"/>
  <c r="U37" i="5" s="1"/>
  <c r="L36" i="5"/>
  <c r="U36" i="5" s="1"/>
  <c r="L35" i="5"/>
  <c r="U35" i="5" s="1"/>
  <c r="L34" i="5"/>
  <c r="U34" i="5" s="1"/>
  <c r="L33" i="5"/>
  <c r="U33" i="5" s="1"/>
  <c r="L32" i="5"/>
  <c r="U32" i="5" s="1"/>
  <c r="L31" i="5"/>
  <c r="L30" i="5"/>
  <c r="U30" i="5" s="1"/>
  <c r="L25" i="5"/>
  <c r="U25" i="5" s="1"/>
  <c r="L24" i="5"/>
  <c r="U24" i="5" s="1"/>
  <c r="L22" i="5"/>
  <c r="L21" i="5" s="1"/>
  <c r="L20" i="5"/>
  <c r="L18" i="5"/>
  <c r="U18" i="5" s="1"/>
  <c r="L17" i="5"/>
  <c r="U17" i="5" s="1"/>
  <c r="L16" i="5"/>
  <c r="U16" i="5" s="1"/>
  <c r="L15" i="5"/>
  <c r="U15" i="5" s="1"/>
  <c r="L14" i="5"/>
  <c r="U14" i="5" s="1"/>
  <c r="L13" i="5"/>
  <c r="U13" i="5" s="1"/>
  <c r="L11" i="5"/>
  <c r="U11" i="5" s="1"/>
  <c r="L10" i="5"/>
  <c r="U10" i="5" s="1"/>
  <c r="R50" i="5"/>
  <c r="O50" i="5"/>
  <c r="I50" i="5"/>
  <c r="C50" i="5"/>
  <c r="O19" i="5"/>
  <c r="U22" i="5"/>
  <c r="U21" i="5" s="1"/>
  <c r="R21" i="5"/>
  <c r="O21" i="5"/>
  <c r="I21" i="5"/>
  <c r="F21" i="5"/>
  <c r="C21" i="5"/>
  <c r="R23" i="5"/>
  <c r="O23" i="5"/>
  <c r="I23" i="5"/>
  <c r="F23" i="5"/>
  <c r="C23" i="5"/>
  <c r="U7" i="5"/>
  <c r="U6" i="5" s="1"/>
  <c r="L6" i="5"/>
  <c r="R6" i="5"/>
  <c r="O6" i="5"/>
  <c r="I6" i="5"/>
  <c r="F6" i="5"/>
  <c r="C6" i="5"/>
  <c r="R19" i="5"/>
  <c r="I19" i="5"/>
  <c r="F19" i="5"/>
  <c r="C19" i="5"/>
  <c r="R12" i="5"/>
  <c r="O12" i="5"/>
  <c r="I12" i="5"/>
  <c r="C12" i="5"/>
  <c r="O9" i="5"/>
  <c r="O8" i="5" s="1"/>
  <c r="F9" i="5"/>
  <c r="F8" i="5" s="1"/>
  <c r="C9" i="5"/>
  <c r="C8" i="5" s="1"/>
  <c r="U81" i="5" l="1"/>
  <c r="U72" i="5" s="1"/>
  <c r="L72" i="5"/>
  <c r="U120" i="5"/>
  <c r="U119" i="5"/>
  <c r="U118" i="5" s="1"/>
  <c r="L23" i="5"/>
  <c r="U133" i="5"/>
  <c r="R26" i="5"/>
  <c r="I28" i="5"/>
  <c r="I109" i="5" s="1"/>
  <c r="I26" i="5"/>
  <c r="U86" i="5"/>
  <c r="L86" i="5"/>
  <c r="C26" i="5"/>
  <c r="R28" i="5"/>
  <c r="O28" i="5"/>
  <c r="O109" i="5" s="1"/>
  <c r="F109" i="5"/>
  <c r="U50" i="5"/>
  <c r="C28" i="5"/>
  <c r="C109" i="5" s="1"/>
  <c r="L29" i="5"/>
  <c r="U31" i="5"/>
  <c r="U29" i="5" s="1"/>
  <c r="O26" i="5"/>
  <c r="F26" i="5"/>
  <c r="L12" i="5"/>
  <c r="L50" i="5"/>
  <c r="U23" i="5"/>
  <c r="U12" i="5"/>
  <c r="L9" i="5"/>
  <c r="L8" i="5" s="1"/>
  <c r="U20" i="5"/>
  <c r="U19" i="5" s="1"/>
  <c r="L19" i="5"/>
  <c r="U9" i="5"/>
  <c r="U8" i="5" s="1"/>
  <c r="L28" i="5" l="1"/>
  <c r="L109" i="5" s="1"/>
  <c r="C113" i="5"/>
  <c r="R113" i="5"/>
  <c r="R123" i="5" s="1"/>
  <c r="R125" i="5" s="1"/>
  <c r="R127" i="5" s="1"/>
  <c r="R134" i="5" s="1"/>
  <c r="L26" i="5"/>
  <c r="I113" i="5"/>
  <c r="I123" i="5" s="1"/>
  <c r="U28" i="5"/>
  <c r="U109" i="5"/>
  <c r="O113" i="5"/>
  <c r="O123" i="5" s="1"/>
  <c r="F113" i="5"/>
  <c r="U26" i="5"/>
  <c r="I125" i="5" l="1"/>
  <c r="L123" i="5"/>
  <c r="U123" i="5" s="1"/>
  <c r="U125" i="5" s="1"/>
  <c r="U127" i="5" s="1"/>
  <c r="U134" i="5" s="1"/>
  <c r="L113" i="5"/>
  <c r="U113" i="5" s="1"/>
  <c r="O125" i="5"/>
  <c r="O127" i="5" s="1"/>
  <c r="O134" i="5" s="1"/>
  <c r="I127" i="5"/>
  <c r="I134" i="5" s="1"/>
  <c r="L125" i="5"/>
  <c r="L127" i="5" s="1"/>
  <c r="L134" i="5" s="1"/>
</calcChain>
</file>

<file path=xl/sharedStrings.xml><?xml version="1.0" encoding="utf-8"?>
<sst xmlns="http://schemas.openxmlformats.org/spreadsheetml/2006/main" count="1796" uniqueCount="126">
  <si>
    <t>文化芸術振興事業</t>
    <phoneticPr fontId="1"/>
  </si>
  <si>
    <t>地域コミュニティ振興事業</t>
    <phoneticPr fontId="1"/>
  </si>
  <si>
    <t>共通</t>
    <phoneticPr fontId="1"/>
  </si>
  <si>
    <t>小計</t>
    <phoneticPr fontId="1"/>
  </si>
  <si>
    <t>施設利用サービス促進事業</t>
    <phoneticPr fontId="1"/>
  </si>
  <si>
    <t>法人会計</t>
  </si>
  <si>
    <t>　合　　計　</t>
  </si>
  <si>
    <t>Ⅰ　一般正味財産増減の部</t>
  </si>
  <si>
    <t>　１．経常増減の部</t>
  </si>
  <si>
    <t>　　(1) 経常収益</t>
  </si>
  <si>
    <t xml:space="preserve">　　　　基本財産運用益 </t>
  </si>
  <si>
    <t>　　　　　　基本財産受取利息 　</t>
  </si>
  <si>
    <t xml:space="preserve">　　　　利用料金収益 </t>
  </si>
  <si>
    <t>　　　　　　利用料金収益 　</t>
  </si>
  <si>
    <t>　　　　　　　施設利用料金収益 　　</t>
  </si>
  <si>
    <t>　　　　　　　付属設備備品料金収益 　　</t>
  </si>
  <si>
    <t xml:space="preserve">　　　　事業収益 </t>
  </si>
  <si>
    <t>　　　　　　入場料等収益 　</t>
  </si>
  <si>
    <t>　　　　　　入場券販売手数料収益 　</t>
  </si>
  <si>
    <t>　　　　　　受託事業収益 　</t>
  </si>
  <si>
    <t>　　　　　　文化振興事業収益 　</t>
  </si>
  <si>
    <t>　　　　　　地域コミュニティ育成事業収益 　</t>
  </si>
  <si>
    <t>　　　　　　その他事業収益 　</t>
  </si>
  <si>
    <t xml:space="preserve">　　　　受取補助金等 </t>
  </si>
  <si>
    <t>　　　　　　管理受託収益 　</t>
  </si>
  <si>
    <t xml:space="preserve">　　　　受取負担金 </t>
  </si>
  <si>
    <t>　　　　　　受取負担金 　</t>
  </si>
  <si>
    <t xml:space="preserve">　　　　雑収益 </t>
  </si>
  <si>
    <t>　　　　　　受取利息 　</t>
  </si>
  <si>
    <t>　　　　　　雑収益 　</t>
  </si>
  <si>
    <t>　　　　経常収益計</t>
  </si>
  <si>
    <t>　　(2) 経常費用</t>
  </si>
  <si>
    <t xml:space="preserve">　　　　事業費 </t>
  </si>
  <si>
    <t>　　　　　　文化振興事業費 　</t>
  </si>
  <si>
    <t>　　　　　　　報酬 　　</t>
  </si>
  <si>
    <t>　　　　　　　報償費 　　</t>
  </si>
  <si>
    <t>　　　　　　　給料手当 　　</t>
  </si>
  <si>
    <t>　　　　　　　臨時雇賃金 　　</t>
  </si>
  <si>
    <t>　　　　　　　退職給付掛金 　　</t>
  </si>
  <si>
    <t>　　　　　　　福利厚生費 　　</t>
  </si>
  <si>
    <t>　　　　　　　旅費交通費 　　</t>
  </si>
  <si>
    <t>　　　　　　　通信運搬費 　　</t>
  </si>
  <si>
    <t>　　　　　　　消耗品費 　　</t>
  </si>
  <si>
    <t>　　　　　　　印刷製本費 　　</t>
  </si>
  <si>
    <t>　　　　　　　租税公課 　　</t>
  </si>
  <si>
    <t>　　　　　　　委託費 　　</t>
  </si>
  <si>
    <t>　　　　　　　手数料 　　</t>
  </si>
  <si>
    <t>　　　　　　　食糧費 　　</t>
  </si>
  <si>
    <t>　　　　　　　使用料 　　</t>
  </si>
  <si>
    <t>　　　　　　　広告宣伝費 　　</t>
  </si>
  <si>
    <t>　　　　　　　研修費 　　</t>
  </si>
  <si>
    <t>　　　　　　　受託事業費 　　</t>
  </si>
  <si>
    <t>　　　　　　文化センター管理事業費 　</t>
  </si>
  <si>
    <t>　　　　　　　減価償却費 　　</t>
  </si>
  <si>
    <t>　　　　　　　消耗什器備品費 　　</t>
  </si>
  <si>
    <t>　　　　　　　修繕費 　　</t>
  </si>
  <si>
    <t>　　　　　　　燃料費 　　</t>
  </si>
  <si>
    <t>　　　　　　　光熱水料費 　　</t>
  </si>
  <si>
    <t>　　　　　　　賃借料 　　</t>
  </si>
  <si>
    <t>　　　　　　　支払負担金 　　</t>
  </si>
  <si>
    <t>　　　　　　　支払利息 　　</t>
  </si>
  <si>
    <t>　　　　　　地域コミュニティ育成事業費 　</t>
  </si>
  <si>
    <t xml:space="preserve">　　　　管理費 </t>
  </si>
  <si>
    <t>　　　　　　役員報酬 　</t>
  </si>
  <si>
    <t>　　　　　　給料手当 　</t>
  </si>
  <si>
    <t>　　　　　　臨時雇賃金 　</t>
  </si>
  <si>
    <t>　　　　　　退職給付掛金 　</t>
  </si>
  <si>
    <t>　　　　　　福利厚生費 　</t>
  </si>
  <si>
    <t>　　　　　　旅費交通費 　</t>
  </si>
  <si>
    <t>　　　　　　通信運搬費 　</t>
  </si>
  <si>
    <t>　　　　　　消耗什器備品費 　</t>
  </si>
  <si>
    <t>　　　　　　消耗品費 　</t>
  </si>
  <si>
    <t>　　　　　　修繕費 　</t>
  </si>
  <si>
    <t>　　　　　　燃料費 　</t>
  </si>
  <si>
    <t>　　　　　　光熱水料費 　</t>
  </si>
  <si>
    <t>　　　　　　賃借料 　</t>
  </si>
  <si>
    <t>　　　　　　諸謝金 　</t>
  </si>
  <si>
    <t>　　　　　　租税公課 　</t>
  </si>
  <si>
    <t>　　　　　　支払負担金 　</t>
  </si>
  <si>
    <t>　　　　　　委託費 　</t>
  </si>
  <si>
    <t>　　　　　　使用料 　</t>
  </si>
  <si>
    <t>　　　　　　交際費 　</t>
  </si>
  <si>
    <t>　　　　経常費用計</t>
  </si>
  <si>
    <t>　　　　当期経常増減額</t>
  </si>
  <si>
    <t>　２．経常外増減の部</t>
  </si>
  <si>
    <t>　　(1) 経常外収益</t>
  </si>
  <si>
    <t>　　　　経常外収益計</t>
  </si>
  <si>
    <t>　　(2) 経常外費用</t>
  </si>
  <si>
    <t>　　　　経常外費用計</t>
  </si>
  <si>
    <t>　　　　当期経常外増減額</t>
  </si>
  <si>
    <t>　　　　他会計振替額</t>
  </si>
  <si>
    <t>　　　　税引前当期一般正味財産増減額</t>
  </si>
  <si>
    <t>　　　　一般正味財産期首残高</t>
  </si>
  <si>
    <t>　　　　一般正味財産期末残高</t>
  </si>
  <si>
    <t>Ⅱ　指定正味財産増減の部</t>
  </si>
  <si>
    <t>　　　　当期指定正味財産増減額</t>
  </si>
  <si>
    <t>　　　　指定正味財産期首残高</t>
  </si>
  <si>
    <t>　　　　指定正味財産期末残高</t>
  </si>
  <si>
    <t>Ⅲ　正味財産期末残高</t>
  </si>
  <si>
    <t>[</t>
  </si>
  <si>
    <t xml:space="preserve"> </t>
  </si>
  <si>
    <t>(</t>
  </si>
  <si>
    <t>]</t>
  </si>
  <si>
    <t>)</t>
  </si>
  <si>
    <t>公益目的事業会計</t>
  </si>
  <si>
    <t>収益事業等会計</t>
  </si>
  <si>
    <t>科　　　　目</t>
    <rPh sb="0" eb="1">
      <t>カ</t>
    </rPh>
    <rPh sb="5" eb="6">
      <t>メ</t>
    </rPh>
    <phoneticPr fontId="1"/>
  </si>
  <si>
    <t>　　　　当期一般正味財産増減額</t>
    <phoneticPr fontId="1"/>
  </si>
  <si>
    <t>　　　　法人税、住民税及び事業税</t>
    <rPh sb="8" eb="11">
      <t>ジュウミンゼイ</t>
    </rPh>
    <rPh sb="11" eb="12">
      <t>オヨ</t>
    </rPh>
    <rPh sb="13" eb="16">
      <t>ジギョウゼイ</t>
    </rPh>
    <phoneticPr fontId="1"/>
  </si>
  <si>
    <t>　　　　　　　手数料</t>
    <rPh sb="7" eb="10">
      <t>テスウリョウ</t>
    </rPh>
    <phoneticPr fontId="1"/>
  </si>
  <si>
    <t>　　　　　　　賃借料</t>
    <rPh sb="7" eb="10">
      <t>チンシャクリョウ</t>
    </rPh>
    <phoneticPr fontId="1"/>
  </si>
  <si>
    <t>　　　　評価損益等調整前当期経常増減額</t>
    <rPh sb="4" eb="6">
      <t>ヒョウカ</t>
    </rPh>
    <rPh sb="6" eb="8">
      <t>ソンエキ</t>
    </rPh>
    <rPh sb="8" eb="9">
      <t>トウ</t>
    </rPh>
    <rPh sb="9" eb="11">
      <t>チョウセイ</t>
    </rPh>
    <rPh sb="11" eb="12">
      <t>マエ</t>
    </rPh>
    <rPh sb="12" eb="14">
      <t>トウキ</t>
    </rPh>
    <rPh sb="14" eb="16">
      <t>ケイジョウ</t>
    </rPh>
    <rPh sb="16" eb="19">
      <t>ゾウゲンガク</t>
    </rPh>
    <phoneticPr fontId="1"/>
  </si>
  <si>
    <t>　　　　基本財産評価損益等</t>
    <rPh sb="8" eb="10">
      <t>ヒョウカ</t>
    </rPh>
    <rPh sb="10" eb="12">
      <t>ソンエキ</t>
    </rPh>
    <rPh sb="12" eb="13">
      <t>トウ</t>
    </rPh>
    <phoneticPr fontId="1"/>
  </si>
  <si>
    <t>　　　　評価損益等計</t>
    <rPh sb="4" eb="6">
      <t>ヒョウカ</t>
    </rPh>
    <rPh sb="6" eb="8">
      <t>ソンエキ</t>
    </rPh>
    <rPh sb="8" eb="9">
      <t>トウ</t>
    </rPh>
    <rPh sb="9" eb="10">
      <t>ケイ</t>
    </rPh>
    <phoneticPr fontId="1"/>
  </si>
  <si>
    <t>　　　　基本財産評価損</t>
    <rPh sb="4" eb="6">
      <t>キホン</t>
    </rPh>
    <rPh sb="6" eb="8">
      <t>ザイサン</t>
    </rPh>
    <rPh sb="8" eb="10">
      <t>ヒョウカ</t>
    </rPh>
    <rPh sb="10" eb="11">
      <t>ソン</t>
    </rPh>
    <phoneticPr fontId="1"/>
  </si>
  <si>
    <t>　　　　　 基本財産評価損</t>
    <rPh sb="6" eb="8">
      <t>キホン</t>
    </rPh>
    <rPh sb="8" eb="10">
      <t>ザイサン</t>
    </rPh>
    <rPh sb="10" eb="12">
      <t>ヒョウカ</t>
    </rPh>
    <rPh sb="12" eb="13">
      <t>ソン</t>
    </rPh>
    <phoneticPr fontId="1"/>
  </si>
  <si>
    <t>　　　　除却損失</t>
    <rPh sb="4" eb="6">
      <t>ジョキャク</t>
    </rPh>
    <rPh sb="6" eb="8">
      <t>ソンシツ</t>
    </rPh>
    <phoneticPr fontId="1"/>
  </si>
  <si>
    <t>　　　　　 車両運搬具除却損</t>
    <rPh sb="6" eb="8">
      <t>シャリョウ</t>
    </rPh>
    <rPh sb="8" eb="10">
      <t>ウンパン</t>
    </rPh>
    <rPh sb="10" eb="11">
      <t>グ</t>
    </rPh>
    <rPh sb="11" eb="13">
      <t>ジョキャク</t>
    </rPh>
    <rPh sb="13" eb="14">
      <t>ソン</t>
    </rPh>
    <phoneticPr fontId="1"/>
  </si>
  <si>
    <t>　　　　　　印刷製本費</t>
    <rPh sb="6" eb="8">
      <t>インサツ</t>
    </rPh>
    <rPh sb="8" eb="10">
      <t>セイホン</t>
    </rPh>
    <rPh sb="10" eb="11">
      <t>ヒ</t>
    </rPh>
    <phoneticPr fontId="1"/>
  </si>
  <si>
    <t>　　　　　　　印刷製本費 　　</t>
    <rPh sb="7" eb="9">
      <t>インサツ</t>
    </rPh>
    <rPh sb="9" eb="11">
      <t>セイホン</t>
    </rPh>
    <rPh sb="11" eb="12">
      <t>ヒ</t>
    </rPh>
    <phoneticPr fontId="1"/>
  </si>
  <si>
    <t>　　　　　　　委託費 　　</t>
    <rPh sb="7" eb="9">
      <t>イタク</t>
    </rPh>
    <rPh sb="9" eb="10">
      <t>ヒ</t>
    </rPh>
    <phoneticPr fontId="1"/>
  </si>
  <si>
    <t>　　　　　　　食糧費 　　</t>
    <rPh sb="7" eb="9">
      <t>ショクリョウ</t>
    </rPh>
    <rPh sb="9" eb="10">
      <t>ヒ</t>
    </rPh>
    <phoneticPr fontId="1"/>
  </si>
  <si>
    <t>　　　　　　　使用料 　　</t>
    <rPh sb="7" eb="10">
      <t>シヨウリョウ</t>
    </rPh>
    <phoneticPr fontId="1"/>
  </si>
  <si>
    <t>　　　　　　　災害保険料 　　</t>
    <rPh sb="7" eb="9">
      <t>サイガイ</t>
    </rPh>
    <phoneticPr fontId="1"/>
  </si>
  <si>
    <t>　　　　　　災害保険料 　</t>
    <rPh sb="6" eb="8">
      <t>サイガイ</t>
    </rPh>
    <phoneticPr fontId="1"/>
  </si>
  <si>
    <t>　　　　　　手数料 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</si>
</sst>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&quot;\ #,##0;&quot;▲&quot;\ #,##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color indexed="9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176" fontId="3" fillId="0" borderId="2" xfId="0" applyNumberFormat="1" applyFont="1" applyBorder="1" applyAlignment="1">
      <alignment horizontal="right"/>
    </xf>
    <xf numFmtId="176" fontId="3" fillId="0" borderId="2" xfId="0" applyNumberFormat="1" applyFont="1" applyBorder="1"/>
    <xf numFmtId="176" fontId="3" fillId="0" borderId="1" xfId="0" applyNumberFormat="1" applyFont="1" applyBorder="1" applyAlignment="1">
      <alignment horizontal="right"/>
    </xf>
    <xf numFmtId="176" fontId="3" fillId="0" borderId="1" xfId="0" applyNumberFormat="1" applyFont="1" applyBorder="1"/>
    <xf numFmtId="176" fontId="3" fillId="0" borderId="0" xfId="0" applyNumberFormat="1" applyFont="1" applyBorder="1" applyAlignment="1">
      <alignment horizontal="right"/>
    </xf>
    <xf numFmtId="176" fontId="3" fillId="0" borderId="0" xfId="0" applyNumberFormat="1" applyFont="1" applyBorder="1"/>
    <xf numFmtId="176" fontId="3" fillId="0" borderId="2" xfId="0" applyNumberFormat="1" applyFont="1" applyBorder="1" applyAlignment="1">
      <alignment horizontal="left"/>
    </xf>
    <xf numFmtId="0" fontId="3" fillId="3" borderId="0" xfId="0" applyFont="1" applyFill="1" applyAlignment="1">
      <alignment wrapText="1"/>
    </xf>
    <xf numFmtId="176" fontId="2" fillId="3" borderId="4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/>
    <xf numFmtId="176" fontId="3" fillId="0" borderId="11" xfId="0" applyNumberFormat="1" applyFont="1" applyBorder="1"/>
    <xf numFmtId="176" fontId="3" fillId="0" borderId="13" xfId="0" applyNumberFormat="1" applyFont="1" applyBorder="1"/>
    <xf numFmtId="176" fontId="3" fillId="0" borderId="14" xfId="0" applyNumberFormat="1" applyFont="1" applyBorder="1"/>
    <xf numFmtId="176" fontId="3" fillId="0" borderId="16" xfId="0" applyNumberFormat="1" applyFont="1" applyBorder="1"/>
    <xf numFmtId="176" fontId="3" fillId="0" borderId="17" xfId="0" applyNumberFormat="1" applyFont="1" applyBorder="1"/>
    <xf numFmtId="176" fontId="4" fillId="3" borderId="3" xfId="0" applyNumberFormat="1" applyFont="1" applyFill="1" applyBorder="1" applyAlignment="1">
      <alignment horizontal="center" vertical="center" wrapText="1"/>
    </xf>
    <xf numFmtId="176" fontId="4" fillId="3" borderId="4" xfId="0" applyNumberFormat="1" applyFont="1" applyFill="1" applyBorder="1" applyAlignment="1">
      <alignment horizontal="center" vertical="center" wrapText="1"/>
    </xf>
    <xf numFmtId="176" fontId="4" fillId="3" borderId="5" xfId="0" applyNumberFormat="1" applyFont="1" applyFill="1" applyBorder="1" applyAlignment="1">
      <alignment horizontal="center" vertical="center" wrapText="1"/>
    </xf>
    <xf numFmtId="176" fontId="3" fillId="0" borderId="18" xfId="0" applyNumberFormat="1" applyFont="1" applyBorder="1"/>
    <xf numFmtId="176" fontId="3" fillId="0" borderId="19" xfId="0" applyNumberFormat="1" applyFont="1" applyBorder="1"/>
    <xf numFmtId="176" fontId="3" fillId="0" borderId="20" xfId="0" applyNumberFormat="1" applyFont="1" applyBorder="1"/>
    <xf numFmtId="176" fontId="3" fillId="0" borderId="21" xfId="0" applyNumberFormat="1" applyFont="1" applyBorder="1"/>
    <xf numFmtId="176" fontId="3" fillId="0" borderId="22" xfId="0" applyNumberFormat="1" applyFont="1" applyBorder="1"/>
    <xf numFmtId="176" fontId="3" fillId="0" borderId="23" xfId="0" applyNumberFormat="1" applyFont="1" applyBorder="1"/>
    <xf numFmtId="176" fontId="3" fillId="0" borderId="24" xfId="0" applyNumberFormat="1" applyFont="1" applyBorder="1"/>
    <xf numFmtId="176" fontId="3" fillId="0" borderId="25" xfId="0" applyNumberFormat="1" applyFont="1" applyBorder="1"/>
    <xf numFmtId="176" fontId="3" fillId="0" borderId="26" xfId="0" applyNumberFormat="1" applyFont="1" applyBorder="1"/>
    <xf numFmtId="176" fontId="3" fillId="0" borderId="27" xfId="0" applyNumberFormat="1" applyFont="1" applyBorder="1"/>
    <xf numFmtId="0" fontId="3" fillId="0" borderId="1" xfId="0" applyNumberFormat="1" applyFont="1" applyFill="1" applyBorder="1"/>
    <xf numFmtId="0" fontId="3" fillId="0" borderId="1" xfId="0" applyFont="1" applyFill="1" applyBorder="1"/>
    <xf numFmtId="0" fontId="3" fillId="0" borderId="9" xfId="0" applyFont="1" applyFill="1" applyBorder="1"/>
    <xf numFmtId="0" fontId="3" fillId="0" borderId="18" xfId="0" applyFont="1" applyFill="1" applyBorder="1"/>
    <xf numFmtId="0" fontId="3" fillId="0" borderId="26" xfId="0" applyFont="1" applyFill="1" applyBorder="1"/>
    <xf numFmtId="176" fontId="3" fillId="0" borderId="0" xfId="0" applyNumberFormat="1" applyFont="1" applyFill="1" applyBorder="1"/>
    <xf numFmtId="176" fontId="3" fillId="0" borderId="28" xfId="0" applyNumberFormat="1" applyFont="1" applyBorder="1"/>
    <xf numFmtId="176" fontId="3" fillId="0" borderId="29" xfId="0" applyNumberFormat="1" applyFont="1" applyBorder="1"/>
    <xf numFmtId="176" fontId="3" fillId="0" borderId="30" xfId="0" applyNumberFormat="1" applyFont="1" applyBorder="1"/>
    <xf numFmtId="176" fontId="3" fillId="0" borderId="31" xfId="0" applyNumberFormat="1" applyFont="1" applyBorder="1"/>
    <xf numFmtId="176" fontId="3" fillId="0" borderId="32" xfId="0" applyNumberFormat="1" applyFont="1" applyBorder="1"/>
    <xf numFmtId="176" fontId="3" fillId="0" borderId="2" xfId="0" applyNumberFormat="1" applyFont="1" applyFill="1" applyBorder="1"/>
    <xf numFmtId="176" fontId="3" fillId="0" borderId="1" xfId="0" applyNumberFormat="1" applyFont="1" applyFill="1" applyBorder="1"/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76" fontId="4" fillId="3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76" fontId="4" fillId="3" borderId="8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tabSelected="1" zoomScale="115" zoomScaleNormal="115" zoomScaleSheetLayoutView="100" workbookViewId="0">
      <pane ySplit="2" topLeftCell="A3" activePane="bottomLeft" state="frozen"/>
      <selection pane="bottomLeft" activeCell="A107" sqref="A107"/>
    </sheetView>
  </sheetViews>
  <sheetFormatPr defaultRowHeight="11.25" x14ac:dyDescent="0.15"/>
  <cols>
    <col min="1" max="1" width="29.5" style="2" customWidth="1"/>
    <col min="2" max="2" width="1.75" style="6" customWidth="1"/>
    <col min="3" max="3" width="11.625" style="8" customWidth="1"/>
    <col min="4" max="4" width="1.75" style="4" customWidth="1"/>
    <col min="5" max="5" width="1.75" style="6" customWidth="1"/>
    <col min="6" max="6" width="11.625" style="8" customWidth="1"/>
    <col min="7" max="7" width="1.75" style="4" customWidth="1"/>
    <col min="8" max="8" width="1.75" style="6" customWidth="1"/>
    <col min="9" max="9" width="11.625" style="8" customWidth="1"/>
    <col min="10" max="10" width="1.75" style="4" customWidth="1"/>
    <col min="11" max="11" width="1.75" style="6" customWidth="1"/>
    <col min="12" max="12" width="11.625" style="8" customWidth="1"/>
    <col min="13" max="13" width="1.75" style="4" customWidth="1"/>
    <col min="14" max="14" width="1.75" style="6" customWidth="1"/>
    <col min="15" max="15" width="11.625" style="8" customWidth="1"/>
    <col min="16" max="16" width="1.75" style="4" customWidth="1"/>
    <col min="17" max="17" width="1.75" style="6" customWidth="1"/>
    <col min="18" max="18" width="11.625" style="8" customWidth="1"/>
    <col min="19" max="19" width="1.75" style="4" customWidth="1"/>
    <col min="20" max="20" width="1.75" style="6" customWidth="1"/>
    <col min="21" max="21" width="11.625" style="8" customWidth="1"/>
    <col min="22" max="22" width="1.75" style="4" customWidth="1"/>
    <col min="23" max="16384" width="9" style="1"/>
  </cols>
  <sheetData>
    <row r="1" spans="1:22" s="10" customFormat="1" x14ac:dyDescent="0.15">
      <c r="A1" s="44" t="s">
        <v>106</v>
      </c>
      <c r="B1" s="46" t="s">
        <v>104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  <c r="N1" s="46" t="s">
        <v>105</v>
      </c>
      <c r="O1" s="47"/>
      <c r="P1" s="48"/>
      <c r="Q1" s="49" t="s">
        <v>5</v>
      </c>
      <c r="R1" s="50"/>
      <c r="S1" s="51"/>
      <c r="T1" s="49" t="s">
        <v>6</v>
      </c>
      <c r="U1" s="50"/>
      <c r="V1" s="51"/>
    </row>
    <row r="2" spans="1:22" s="10" customFormat="1" ht="24.75" customHeight="1" x14ac:dyDescent="0.15">
      <c r="A2" s="45"/>
      <c r="B2" s="18"/>
      <c r="C2" s="11" t="s">
        <v>0</v>
      </c>
      <c r="D2" s="20"/>
      <c r="E2" s="18"/>
      <c r="F2" s="19" t="s">
        <v>1</v>
      </c>
      <c r="G2" s="20"/>
      <c r="H2" s="18"/>
      <c r="I2" s="19" t="s">
        <v>2</v>
      </c>
      <c r="J2" s="20"/>
      <c r="K2" s="18"/>
      <c r="L2" s="19" t="s">
        <v>3</v>
      </c>
      <c r="M2" s="20"/>
      <c r="N2" s="18"/>
      <c r="O2" s="19" t="s">
        <v>4</v>
      </c>
      <c r="P2" s="20"/>
      <c r="Q2" s="52"/>
      <c r="R2" s="53"/>
      <c r="S2" s="54"/>
      <c r="T2" s="52"/>
      <c r="U2" s="53"/>
      <c r="V2" s="54"/>
    </row>
    <row r="3" spans="1:22" x14ac:dyDescent="0.15">
      <c r="A3" s="31" t="s">
        <v>7</v>
      </c>
      <c r="B3" s="5"/>
      <c r="C3" s="7"/>
      <c r="D3" s="9"/>
      <c r="E3" s="5"/>
      <c r="F3" s="7"/>
      <c r="G3" s="9"/>
      <c r="H3" s="5"/>
      <c r="I3" s="7"/>
      <c r="J3" s="9"/>
      <c r="K3" s="5"/>
      <c r="L3" s="7"/>
      <c r="M3" s="9"/>
      <c r="N3" s="5"/>
      <c r="O3" s="7"/>
      <c r="P3" s="9"/>
      <c r="Q3" s="5"/>
      <c r="R3" s="7"/>
      <c r="S3" s="9"/>
      <c r="T3" s="5"/>
      <c r="U3" s="7"/>
      <c r="V3" s="9"/>
    </row>
    <row r="4" spans="1:22" x14ac:dyDescent="0.15">
      <c r="A4" s="32" t="s">
        <v>8</v>
      </c>
      <c r="B4" s="5"/>
      <c r="D4" s="3"/>
      <c r="E4" s="5"/>
      <c r="G4" s="3"/>
      <c r="H4" s="5"/>
      <c r="J4" s="3"/>
      <c r="K4" s="5"/>
      <c r="M4" s="3"/>
      <c r="N4" s="5"/>
      <c r="P4" s="3"/>
      <c r="Q4" s="5"/>
      <c r="S4" s="3"/>
      <c r="T4" s="5"/>
      <c r="V4" s="3"/>
    </row>
    <row r="5" spans="1:22" x14ac:dyDescent="0.15">
      <c r="A5" s="32" t="s">
        <v>9</v>
      </c>
    </row>
    <row r="6" spans="1:22" x14ac:dyDescent="0.15">
      <c r="A6" s="32" t="s">
        <v>10</v>
      </c>
      <c r="B6" s="6" t="s">
        <v>99</v>
      </c>
      <c r="C6" s="8">
        <f>SUM(C7)</f>
        <v>0</v>
      </c>
      <c r="D6" s="4" t="s">
        <v>102</v>
      </c>
      <c r="E6" s="6" t="s">
        <v>99</v>
      </c>
      <c r="F6" s="8">
        <f>SUM(F7)</f>
        <v>0</v>
      </c>
      <c r="G6" s="4" t="s">
        <v>102</v>
      </c>
      <c r="H6" s="6" t="s">
        <v>99</v>
      </c>
      <c r="I6" s="8">
        <f>SUM(I7)</f>
        <v>0</v>
      </c>
      <c r="J6" s="4" t="s">
        <v>102</v>
      </c>
      <c r="K6" s="6" t="s">
        <v>99</v>
      </c>
      <c r="L6" s="8">
        <f>SUM(L7)</f>
        <v>0</v>
      </c>
      <c r="M6" s="4" t="s">
        <v>102</v>
      </c>
      <c r="N6" s="6" t="s">
        <v>99</v>
      </c>
      <c r="O6" s="8">
        <f>SUM(O7)</f>
        <v>0</v>
      </c>
      <c r="P6" s="4" t="s">
        <v>102</v>
      </c>
      <c r="Q6" s="6" t="s">
        <v>99</v>
      </c>
      <c r="R6" s="8">
        <f>SUM(R7)</f>
        <v>200000</v>
      </c>
      <c r="S6" s="4" t="s">
        <v>102</v>
      </c>
      <c r="T6" s="6" t="s">
        <v>99</v>
      </c>
      <c r="U6" s="8">
        <f>SUM(U7)</f>
        <v>200000</v>
      </c>
      <c r="V6" s="4" t="s">
        <v>102</v>
      </c>
    </row>
    <row r="7" spans="1:22" x14ac:dyDescent="0.15">
      <c r="A7" s="32" t="s">
        <v>11</v>
      </c>
      <c r="B7" s="6" t="s">
        <v>100</v>
      </c>
      <c r="C7" s="8">
        <v>0</v>
      </c>
      <c r="D7" s="4" t="s">
        <v>100</v>
      </c>
      <c r="E7" s="6" t="s">
        <v>100</v>
      </c>
      <c r="F7" s="8">
        <v>0</v>
      </c>
      <c r="G7" s="4" t="s">
        <v>100</v>
      </c>
      <c r="H7" s="6" t="s">
        <v>100</v>
      </c>
      <c r="I7" s="8">
        <v>0</v>
      </c>
      <c r="J7" s="4" t="s">
        <v>100</v>
      </c>
      <c r="K7" s="6" t="s">
        <v>100</v>
      </c>
      <c r="L7" s="8">
        <v>0</v>
      </c>
      <c r="M7" s="4" t="s">
        <v>100</v>
      </c>
      <c r="N7" s="6" t="s">
        <v>100</v>
      </c>
      <c r="O7" s="8">
        <v>0</v>
      </c>
      <c r="P7" s="4" t="s">
        <v>100</v>
      </c>
      <c r="Q7" s="6" t="s">
        <v>100</v>
      </c>
      <c r="R7" s="8">
        <v>200000</v>
      </c>
      <c r="S7" s="4" t="s">
        <v>100</v>
      </c>
      <c r="T7" s="6" t="s">
        <v>100</v>
      </c>
      <c r="U7" s="8">
        <f>SUM(L7:R7)</f>
        <v>200000</v>
      </c>
      <c r="V7" s="4" t="s">
        <v>100</v>
      </c>
    </row>
    <row r="8" spans="1:22" x14ac:dyDescent="0.15">
      <c r="A8" s="32" t="s">
        <v>12</v>
      </c>
      <c r="B8" s="6" t="s">
        <v>99</v>
      </c>
      <c r="C8" s="8">
        <f>C9</f>
        <v>23609938</v>
      </c>
      <c r="D8" s="4" t="s">
        <v>102</v>
      </c>
      <c r="E8" s="6" t="s">
        <v>99</v>
      </c>
      <c r="F8" s="8">
        <f>F9</f>
        <v>679839</v>
      </c>
      <c r="G8" s="4" t="s">
        <v>102</v>
      </c>
      <c r="H8" s="6" t="s">
        <v>99</v>
      </c>
      <c r="I8" s="8">
        <v>0</v>
      </c>
      <c r="J8" s="4" t="s">
        <v>102</v>
      </c>
      <c r="K8" s="6" t="s">
        <v>99</v>
      </c>
      <c r="L8" s="8">
        <f>L9</f>
        <v>24289777</v>
      </c>
      <c r="M8" s="4" t="s">
        <v>102</v>
      </c>
      <c r="N8" s="6" t="s">
        <v>99</v>
      </c>
      <c r="O8" s="8">
        <f>O9</f>
        <v>11746953</v>
      </c>
      <c r="P8" s="4" t="s">
        <v>102</v>
      </c>
      <c r="Q8" s="6" t="s">
        <v>99</v>
      </c>
      <c r="R8" s="8">
        <v>0</v>
      </c>
      <c r="S8" s="4" t="s">
        <v>102</v>
      </c>
      <c r="T8" s="6" t="s">
        <v>99</v>
      </c>
      <c r="U8" s="8">
        <f>U9</f>
        <v>36036730</v>
      </c>
      <c r="V8" s="4" t="s">
        <v>102</v>
      </c>
    </row>
    <row r="9" spans="1:22" x14ac:dyDescent="0.15">
      <c r="A9" s="32" t="s">
        <v>13</v>
      </c>
      <c r="B9" s="6" t="s">
        <v>101</v>
      </c>
      <c r="C9" s="8">
        <f>SUM(C10:C11)</f>
        <v>23609938</v>
      </c>
      <c r="D9" s="4" t="s">
        <v>103</v>
      </c>
      <c r="E9" s="6" t="s">
        <v>101</v>
      </c>
      <c r="F9" s="8">
        <f>SUM(F10:F11)</f>
        <v>679839</v>
      </c>
      <c r="G9" s="4" t="s">
        <v>103</v>
      </c>
      <c r="H9" s="6" t="s">
        <v>101</v>
      </c>
      <c r="I9" s="8">
        <v>0</v>
      </c>
      <c r="J9" s="4" t="s">
        <v>103</v>
      </c>
      <c r="K9" s="6" t="s">
        <v>101</v>
      </c>
      <c r="L9" s="8">
        <f>SUM(L10:L11)</f>
        <v>24289777</v>
      </c>
      <c r="M9" s="4" t="s">
        <v>103</v>
      </c>
      <c r="N9" s="6" t="s">
        <v>101</v>
      </c>
      <c r="O9" s="8">
        <f>SUM(O10:O11)</f>
        <v>11746953</v>
      </c>
      <c r="P9" s="4" t="s">
        <v>103</v>
      </c>
      <c r="Q9" s="6" t="s">
        <v>101</v>
      </c>
      <c r="R9" s="8">
        <v>0</v>
      </c>
      <c r="S9" s="4" t="s">
        <v>103</v>
      </c>
      <c r="T9" s="6" t="s">
        <v>101</v>
      </c>
      <c r="U9" s="8">
        <f>SUM(U10:U11)</f>
        <v>36036730</v>
      </c>
      <c r="V9" s="4" t="s">
        <v>103</v>
      </c>
    </row>
    <row r="10" spans="1:22" x14ac:dyDescent="0.15">
      <c r="A10" s="32" t="s">
        <v>14</v>
      </c>
      <c r="B10" s="6" t="s">
        <v>100</v>
      </c>
      <c r="C10" s="8">
        <v>15004289</v>
      </c>
      <c r="D10" s="4" t="s">
        <v>100</v>
      </c>
      <c r="E10" s="6" t="s">
        <v>100</v>
      </c>
      <c r="F10" s="8">
        <v>430003</v>
      </c>
      <c r="G10" s="4" t="s">
        <v>100</v>
      </c>
      <c r="H10" s="6" t="s">
        <v>100</v>
      </c>
      <c r="I10" s="8">
        <v>0</v>
      </c>
      <c r="J10" s="4" t="s">
        <v>100</v>
      </c>
      <c r="K10" s="6" t="s">
        <v>100</v>
      </c>
      <c r="L10" s="8">
        <f>SUM(C10:I10)</f>
        <v>15434292</v>
      </c>
      <c r="M10" s="4" t="s">
        <v>100</v>
      </c>
      <c r="N10" s="6" t="s">
        <v>100</v>
      </c>
      <c r="O10" s="8">
        <v>8878438</v>
      </c>
      <c r="P10" s="4" t="s">
        <v>100</v>
      </c>
      <c r="Q10" s="6" t="s">
        <v>100</v>
      </c>
      <c r="R10" s="8">
        <v>0</v>
      </c>
      <c r="S10" s="4" t="s">
        <v>100</v>
      </c>
      <c r="T10" s="6" t="s">
        <v>100</v>
      </c>
      <c r="U10" s="8">
        <f>SUM(L10:R10)</f>
        <v>24312730</v>
      </c>
      <c r="V10" s="4" t="s">
        <v>100</v>
      </c>
    </row>
    <row r="11" spans="1:22" x14ac:dyDescent="0.15">
      <c r="A11" s="32" t="s">
        <v>15</v>
      </c>
      <c r="B11" s="6" t="s">
        <v>100</v>
      </c>
      <c r="C11" s="36">
        <v>8605649</v>
      </c>
      <c r="D11" s="42" t="s">
        <v>100</v>
      </c>
      <c r="E11" s="43" t="s">
        <v>100</v>
      </c>
      <c r="F11" s="36">
        <v>249836</v>
      </c>
      <c r="G11" s="42" t="s">
        <v>100</v>
      </c>
      <c r="H11" s="43" t="s">
        <v>100</v>
      </c>
      <c r="I11" s="36">
        <v>0</v>
      </c>
      <c r="J11" s="42" t="s">
        <v>100</v>
      </c>
      <c r="K11" s="43" t="s">
        <v>100</v>
      </c>
      <c r="L11" s="36">
        <f>SUM(C11:I11)</f>
        <v>8855485</v>
      </c>
      <c r="M11" s="42" t="s">
        <v>100</v>
      </c>
      <c r="N11" s="43" t="s">
        <v>100</v>
      </c>
      <c r="O11" s="36">
        <v>2868515</v>
      </c>
      <c r="P11" s="42" t="s">
        <v>100</v>
      </c>
      <c r="Q11" s="43" t="s">
        <v>100</v>
      </c>
      <c r="R11" s="36">
        <v>0</v>
      </c>
      <c r="S11" s="42" t="s">
        <v>100</v>
      </c>
      <c r="T11" s="43" t="s">
        <v>100</v>
      </c>
      <c r="U11" s="36">
        <f>SUM(L11:R11)</f>
        <v>11724000</v>
      </c>
      <c r="V11" s="4" t="s">
        <v>100</v>
      </c>
    </row>
    <row r="12" spans="1:22" x14ac:dyDescent="0.15">
      <c r="A12" s="32" t="s">
        <v>16</v>
      </c>
      <c r="B12" s="6" t="s">
        <v>99</v>
      </c>
      <c r="C12" s="8">
        <f>SUM(C13:C18)</f>
        <v>40424662</v>
      </c>
      <c r="D12" s="4" t="s">
        <v>102</v>
      </c>
      <c r="E12" s="6" t="s">
        <v>99</v>
      </c>
      <c r="F12" s="8">
        <f>SUM(F13:F18)</f>
        <v>581200</v>
      </c>
      <c r="G12" s="4" t="s">
        <v>102</v>
      </c>
      <c r="H12" s="6" t="s">
        <v>99</v>
      </c>
      <c r="I12" s="8">
        <f>SUM(I13:I18)</f>
        <v>0</v>
      </c>
      <c r="J12" s="4" t="s">
        <v>102</v>
      </c>
      <c r="K12" s="6" t="s">
        <v>99</v>
      </c>
      <c r="L12" s="8">
        <f>SUM(L13:L18)</f>
        <v>41005862</v>
      </c>
      <c r="M12" s="4" t="s">
        <v>102</v>
      </c>
      <c r="N12" s="6" t="s">
        <v>99</v>
      </c>
      <c r="O12" s="8">
        <f>SUM(O13:O18)</f>
        <v>269440</v>
      </c>
      <c r="P12" s="4" t="s">
        <v>102</v>
      </c>
      <c r="Q12" s="6" t="s">
        <v>99</v>
      </c>
      <c r="R12" s="8">
        <f>SUM(R13:R18)</f>
        <v>0</v>
      </c>
      <c r="S12" s="4" t="s">
        <v>102</v>
      </c>
      <c r="T12" s="6" t="s">
        <v>99</v>
      </c>
      <c r="U12" s="8">
        <f>SUM(U13:U18)</f>
        <v>41275302</v>
      </c>
      <c r="V12" s="4" t="s">
        <v>102</v>
      </c>
    </row>
    <row r="13" spans="1:22" x14ac:dyDescent="0.15">
      <c r="A13" s="32" t="s">
        <v>17</v>
      </c>
      <c r="B13" s="6" t="s">
        <v>100</v>
      </c>
      <c r="C13" s="8">
        <v>28997943</v>
      </c>
      <c r="D13" s="4" t="s">
        <v>100</v>
      </c>
      <c r="E13" s="6" t="s">
        <v>100</v>
      </c>
      <c r="F13" s="8">
        <v>0</v>
      </c>
      <c r="G13" s="4" t="s">
        <v>100</v>
      </c>
      <c r="H13" s="6" t="s">
        <v>100</v>
      </c>
      <c r="I13" s="8">
        <v>0</v>
      </c>
      <c r="J13" s="4" t="s">
        <v>100</v>
      </c>
      <c r="K13" s="6" t="s">
        <v>100</v>
      </c>
      <c r="L13" s="8">
        <f t="shared" ref="L13:L18" si="0">SUM(C13:I13)</f>
        <v>28997943</v>
      </c>
      <c r="M13" s="4" t="s">
        <v>100</v>
      </c>
      <c r="N13" s="6" t="s">
        <v>100</v>
      </c>
      <c r="O13" s="8">
        <v>0</v>
      </c>
      <c r="P13" s="4" t="s">
        <v>100</v>
      </c>
      <c r="Q13" s="6" t="s">
        <v>100</v>
      </c>
      <c r="R13" s="8">
        <v>0</v>
      </c>
      <c r="S13" s="4" t="s">
        <v>100</v>
      </c>
      <c r="T13" s="6" t="s">
        <v>100</v>
      </c>
      <c r="U13" s="8">
        <f t="shared" ref="U13:U20" si="1">SUM(L13:R13)</f>
        <v>28997943</v>
      </c>
      <c r="V13" s="4" t="s">
        <v>100</v>
      </c>
    </row>
    <row r="14" spans="1:22" x14ac:dyDescent="0.15">
      <c r="A14" s="32" t="s">
        <v>18</v>
      </c>
      <c r="B14" s="6" t="s">
        <v>100</v>
      </c>
      <c r="C14" s="8">
        <v>1426719</v>
      </c>
      <c r="D14" s="4" t="s">
        <v>100</v>
      </c>
      <c r="E14" s="6" t="s">
        <v>100</v>
      </c>
      <c r="F14" s="8">
        <v>0</v>
      </c>
      <c r="G14" s="4" t="s">
        <v>100</v>
      </c>
      <c r="H14" s="6" t="s">
        <v>100</v>
      </c>
      <c r="I14" s="8">
        <v>0</v>
      </c>
      <c r="J14" s="4" t="s">
        <v>100</v>
      </c>
      <c r="K14" s="6" t="s">
        <v>100</v>
      </c>
      <c r="L14" s="8">
        <f t="shared" si="0"/>
        <v>1426719</v>
      </c>
      <c r="M14" s="4" t="s">
        <v>100</v>
      </c>
      <c r="N14" s="6" t="s">
        <v>100</v>
      </c>
      <c r="O14" s="8">
        <v>0</v>
      </c>
      <c r="P14" s="4" t="s">
        <v>100</v>
      </c>
      <c r="Q14" s="6" t="s">
        <v>100</v>
      </c>
      <c r="R14" s="8">
        <v>0</v>
      </c>
      <c r="S14" s="4" t="s">
        <v>100</v>
      </c>
      <c r="T14" s="6" t="s">
        <v>100</v>
      </c>
      <c r="U14" s="8">
        <f t="shared" si="1"/>
        <v>1426719</v>
      </c>
      <c r="V14" s="4" t="s">
        <v>100</v>
      </c>
    </row>
    <row r="15" spans="1:22" hidden="1" x14ac:dyDescent="0.15">
      <c r="A15" s="32" t="s">
        <v>19</v>
      </c>
      <c r="B15" s="6" t="s">
        <v>100</v>
      </c>
      <c r="C15" s="8">
        <v>0</v>
      </c>
      <c r="D15" s="4" t="s">
        <v>100</v>
      </c>
      <c r="E15" s="6" t="s">
        <v>100</v>
      </c>
      <c r="F15" s="8">
        <v>0</v>
      </c>
      <c r="G15" s="4" t="s">
        <v>100</v>
      </c>
      <c r="H15" s="6" t="s">
        <v>100</v>
      </c>
      <c r="I15" s="8">
        <v>0</v>
      </c>
      <c r="J15" s="4" t="s">
        <v>100</v>
      </c>
      <c r="K15" s="6" t="s">
        <v>100</v>
      </c>
      <c r="L15" s="8">
        <f t="shared" si="0"/>
        <v>0</v>
      </c>
      <c r="M15" s="4" t="s">
        <v>100</v>
      </c>
      <c r="N15" s="6" t="s">
        <v>100</v>
      </c>
      <c r="O15" s="8">
        <v>0</v>
      </c>
      <c r="P15" s="4" t="s">
        <v>100</v>
      </c>
      <c r="Q15" s="6" t="s">
        <v>100</v>
      </c>
      <c r="R15" s="8">
        <v>0</v>
      </c>
      <c r="S15" s="4" t="s">
        <v>100</v>
      </c>
      <c r="T15" s="6" t="s">
        <v>100</v>
      </c>
      <c r="U15" s="8">
        <f t="shared" si="1"/>
        <v>0</v>
      </c>
      <c r="V15" s="4" t="s">
        <v>100</v>
      </c>
    </row>
    <row r="16" spans="1:22" x14ac:dyDescent="0.15">
      <c r="A16" s="32" t="s">
        <v>20</v>
      </c>
      <c r="B16" s="6" t="s">
        <v>100</v>
      </c>
      <c r="C16" s="8">
        <v>10000000</v>
      </c>
      <c r="D16" s="4" t="s">
        <v>100</v>
      </c>
      <c r="E16" s="6" t="s">
        <v>100</v>
      </c>
      <c r="F16" s="8">
        <v>0</v>
      </c>
      <c r="G16" s="4" t="s">
        <v>100</v>
      </c>
      <c r="H16" s="6" t="s">
        <v>100</v>
      </c>
      <c r="I16" s="8">
        <v>0</v>
      </c>
      <c r="J16" s="4" t="s">
        <v>100</v>
      </c>
      <c r="K16" s="6" t="s">
        <v>100</v>
      </c>
      <c r="L16" s="8">
        <f t="shared" si="0"/>
        <v>10000000</v>
      </c>
      <c r="M16" s="4" t="s">
        <v>100</v>
      </c>
      <c r="N16" s="6" t="s">
        <v>100</v>
      </c>
      <c r="O16" s="8">
        <v>0</v>
      </c>
      <c r="P16" s="4" t="s">
        <v>100</v>
      </c>
      <c r="Q16" s="6" t="s">
        <v>100</v>
      </c>
      <c r="R16" s="8">
        <v>0</v>
      </c>
      <c r="S16" s="4" t="s">
        <v>100</v>
      </c>
      <c r="T16" s="6" t="s">
        <v>100</v>
      </c>
      <c r="U16" s="8">
        <f t="shared" si="1"/>
        <v>10000000</v>
      </c>
      <c r="V16" s="4" t="s">
        <v>100</v>
      </c>
    </row>
    <row r="17" spans="1:22" x14ac:dyDescent="0.15">
      <c r="A17" s="32" t="s">
        <v>21</v>
      </c>
      <c r="B17" s="6" t="s">
        <v>100</v>
      </c>
      <c r="C17" s="8">
        <v>0</v>
      </c>
      <c r="D17" s="4" t="s">
        <v>100</v>
      </c>
      <c r="E17" s="6" t="s">
        <v>100</v>
      </c>
      <c r="F17" s="8">
        <v>581200</v>
      </c>
      <c r="G17" s="4" t="s">
        <v>100</v>
      </c>
      <c r="H17" s="6" t="s">
        <v>100</v>
      </c>
      <c r="I17" s="8">
        <v>0</v>
      </c>
      <c r="J17" s="4" t="s">
        <v>100</v>
      </c>
      <c r="K17" s="6" t="s">
        <v>100</v>
      </c>
      <c r="L17" s="8">
        <f t="shared" si="0"/>
        <v>581200</v>
      </c>
      <c r="M17" s="4" t="s">
        <v>100</v>
      </c>
      <c r="N17" s="6" t="s">
        <v>100</v>
      </c>
      <c r="O17" s="8">
        <v>0</v>
      </c>
      <c r="P17" s="4" t="s">
        <v>100</v>
      </c>
      <c r="Q17" s="6" t="s">
        <v>100</v>
      </c>
      <c r="R17" s="8">
        <v>0</v>
      </c>
      <c r="S17" s="4" t="s">
        <v>100</v>
      </c>
      <c r="T17" s="6" t="s">
        <v>100</v>
      </c>
      <c r="U17" s="8">
        <f t="shared" si="1"/>
        <v>581200</v>
      </c>
      <c r="V17" s="4" t="s">
        <v>100</v>
      </c>
    </row>
    <row r="18" spans="1:22" x14ac:dyDescent="0.15">
      <c r="A18" s="32" t="s">
        <v>22</v>
      </c>
      <c r="B18" s="6" t="s">
        <v>100</v>
      </c>
      <c r="C18" s="8">
        <v>0</v>
      </c>
      <c r="D18" s="4" t="s">
        <v>100</v>
      </c>
      <c r="E18" s="6" t="s">
        <v>100</v>
      </c>
      <c r="F18" s="8">
        <v>0</v>
      </c>
      <c r="G18" s="4" t="s">
        <v>100</v>
      </c>
      <c r="H18" s="6" t="s">
        <v>100</v>
      </c>
      <c r="I18" s="8">
        <v>0</v>
      </c>
      <c r="J18" s="4" t="s">
        <v>100</v>
      </c>
      <c r="K18" s="6" t="s">
        <v>100</v>
      </c>
      <c r="L18" s="8">
        <f t="shared" si="0"/>
        <v>0</v>
      </c>
      <c r="M18" s="4" t="s">
        <v>100</v>
      </c>
      <c r="N18" s="6" t="s">
        <v>100</v>
      </c>
      <c r="O18" s="8">
        <v>269440</v>
      </c>
      <c r="P18" s="4" t="s">
        <v>100</v>
      </c>
      <c r="Q18" s="6" t="s">
        <v>100</v>
      </c>
      <c r="R18" s="8">
        <v>0</v>
      </c>
      <c r="S18" s="4" t="s">
        <v>100</v>
      </c>
      <c r="T18" s="6" t="s">
        <v>100</v>
      </c>
      <c r="U18" s="8">
        <f t="shared" si="1"/>
        <v>269440</v>
      </c>
      <c r="V18" s="4" t="s">
        <v>100</v>
      </c>
    </row>
    <row r="19" spans="1:22" x14ac:dyDescent="0.15">
      <c r="A19" s="32" t="s">
        <v>23</v>
      </c>
      <c r="B19" s="6" t="s">
        <v>99</v>
      </c>
      <c r="C19" s="8">
        <f>SUM(C20)</f>
        <v>129164312</v>
      </c>
      <c r="D19" s="4" t="s">
        <v>102</v>
      </c>
      <c r="E19" s="6" t="s">
        <v>99</v>
      </c>
      <c r="F19" s="8">
        <f>SUM(F20)</f>
        <v>12189352</v>
      </c>
      <c r="G19" s="4" t="s">
        <v>102</v>
      </c>
      <c r="H19" s="6" t="s">
        <v>99</v>
      </c>
      <c r="I19" s="8">
        <f>SUM(I20)</f>
        <v>0</v>
      </c>
      <c r="J19" s="4" t="s">
        <v>102</v>
      </c>
      <c r="K19" s="6" t="s">
        <v>99</v>
      </c>
      <c r="L19" s="8">
        <f>SUM(L20)</f>
        <v>141353664</v>
      </c>
      <c r="M19" s="4" t="s">
        <v>102</v>
      </c>
      <c r="N19" s="6" t="s">
        <v>99</v>
      </c>
      <c r="O19" s="8">
        <f>SUM(O20)</f>
        <v>48984334</v>
      </c>
      <c r="P19" s="4" t="s">
        <v>102</v>
      </c>
      <c r="Q19" s="6" t="s">
        <v>99</v>
      </c>
      <c r="R19" s="8">
        <f>SUM(R20)</f>
        <v>13662002</v>
      </c>
      <c r="S19" s="4" t="s">
        <v>102</v>
      </c>
      <c r="T19" s="6" t="s">
        <v>99</v>
      </c>
      <c r="U19" s="8">
        <f>SUM(U20)</f>
        <v>204000000</v>
      </c>
      <c r="V19" s="4" t="s">
        <v>102</v>
      </c>
    </row>
    <row r="20" spans="1:22" x14ac:dyDescent="0.15">
      <c r="A20" s="32" t="s">
        <v>24</v>
      </c>
      <c r="B20" s="6" t="s">
        <v>100</v>
      </c>
      <c r="C20" s="8">
        <v>129164312</v>
      </c>
      <c r="D20" s="4" t="s">
        <v>100</v>
      </c>
      <c r="E20" s="6" t="s">
        <v>100</v>
      </c>
      <c r="F20" s="8">
        <v>12189352</v>
      </c>
      <c r="G20" s="4" t="s">
        <v>100</v>
      </c>
      <c r="H20" s="6" t="s">
        <v>100</v>
      </c>
      <c r="I20" s="8">
        <v>0</v>
      </c>
      <c r="J20" s="4" t="s">
        <v>100</v>
      </c>
      <c r="K20" s="6" t="s">
        <v>100</v>
      </c>
      <c r="L20" s="8">
        <f>SUM(C20:I20)</f>
        <v>141353664</v>
      </c>
      <c r="M20" s="4" t="s">
        <v>100</v>
      </c>
      <c r="N20" s="6" t="s">
        <v>100</v>
      </c>
      <c r="O20" s="8">
        <v>48984334</v>
      </c>
      <c r="P20" s="4" t="s">
        <v>100</v>
      </c>
      <c r="Q20" s="6" t="s">
        <v>100</v>
      </c>
      <c r="R20" s="8">
        <v>13662002</v>
      </c>
      <c r="S20" s="4" t="s">
        <v>100</v>
      </c>
      <c r="T20" s="6" t="s">
        <v>100</v>
      </c>
      <c r="U20" s="8">
        <f t="shared" si="1"/>
        <v>204000000</v>
      </c>
      <c r="V20" s="4" t="s">
        <v>100</v>
      </c>
    </row>
    <row r="21" spans="1:22" x14ac:dyDescent="0.15">
      <c r="A21" s="32" t="s">
        <v>25</v>
      </c>
      <c r="B21" s="6" t="s">
        <v>99</v>
      </c>
      <c r="C21" s="8">
        <f>SUM(C22)</f>
        <v>0</v>
      </c>
      <c r="D21" s="4" t="s">
        <v>102</v>
      </c>
      <c r="E21" s="6" t="s">
        <v>99</v>
      </c>
      <c r="F21" s="8">
        <f>SUM(F22)</f>
        <v>0</v>
      </c>
      <c r="G21" s="4" t="s">
        <v>102</v>
      </c>
      <c r="H21" s="6" t="s">
        <v>99</v>
      </c>
      <c r="I21" s="8">
        <f>SUM(I22)</f>
        <v>0</v>
      </c>
      <c r="J21" s="4" t="s">
        <v>102</v>
      </c>
      <c r="K21" s="6" t="s">
        <v>99</v>
      </c>
      <c r="L21" s="8">
        <f>SUM(L22)</f>
        <v>0</v>
      </c>
      <c r="M21" s="4" t="s">
        <v>102</v>
      </c>
      <c r="N21" s="6" t="s">
        <v>99</v>
      </c>
      <c r="O21" s="8">
        <f>SUM(O22)</f>
        <v>0</v>
      </c>
      <c r="P21" s="4" t="s">
        <v>102</v>
      </c>
      <c r="Q21" s="6" t="s">
        <v>99</v>
      </c>
      <c r="R21" s="8">
        <f>SUM(R22)</f>
        <v>1559342</v>
      </c>
      <c r="S21" s="4" t="s">
        <v>102</v>
      </c>
      <c r="T21" s="6" t="s">
        <v>99</v>
      </c>
      <c r="U21" s="8">
        <f>SUM(U22)</f>
        <v>1559342</v>
      </c>
      <c r="V21" s="4" t="s">
        <v>102</v>
      </c>
    </row>
    <row r="22" spans="1:22" x14ac:dyDescent="0.15">
      <c r="A22" s="32" t="s">
        <v>26</v>
      </c>
      <c r="B22" s="6" t="s">
        <v>100</v>
      </c>
      <c r="C22" s="8">
        <v>0</v>
      </c>
      <c r="D22" s="4" t="s">
        <v>100</v>
      </c>
      <c r="E22" s="6" t="s">
        <v>100</v>
      </c>
      <c r="F22" s="8">
        <v>0</v>
      </c>
      <c r="G22" s="4" t="s">
        <v>100</v>
      </c>
      <c r="H22" s="6" t="s">
        <v>100</v>
      </c>
      <c r="I22" s="8">
        <v>0</v>
      </c>
      <c r="J22" s="4" t="s">
        <v>100</v>
      </c>
      <c r="K22" s="6" t="s">
        <v>100</v>
      </c>
      <c r="L22" s="8">
        <f>SUM(C22:I22)</f>
        <v>0</v>
      </c>
      <c r="M22" s="4" t="s">
        <v>100</v>
      </c>
      <c r="N22" s="6" t="s">
        <v>100</v>
      </c>
      <c r="O22" s="8">
        <v>0</v>
      </c>
      <c r="P22" s="4" t="s">
        <v>100</v>
      </c>
      <c r="Q22" s="6" t="s">
        <v>100</v>
      </c>
      <c r="R22" s="8">
        <v>1559342</v>
      </c>
      <c r="S22" s="4" t="s">
        <v>100</v>
      </c>
      <c r="T22" s="6" t="s">
        <v>100</v>
      </c>
      <c r="U22" s="8">
        <f t="shared" ref="U22" si="2">SUM(L22:R22)</f>
        <v>1559342</v>
      </c>
      <c r="V22" s="4" t="s">
        <v>100</v>
      </c>
    </row>
    <row r="23" spans="1:22" x14ac:dyDescent="0.15">
      <c r="A23" s="32" t="s">
        <v>27</v>
      </c>
      <c r="B23" s="6" t="s">
        <v>99</v>
      </c>
      <c r="C23" s="8">
        <f>SUM(C24:C25)</f>
        <v>0</v>
      </c>
      <c r="D23" s="4" t="s">
        <v>102</v>
      </c>
      <c r="E23" s="6" t="s">
        <v>99</v>
      </c>
      <c r="F23" s="8">
        <f>SUM(F24:F25)</f>
        <v>0</v>
      </c>
      <c r="G23" s="4" t="s">
        <v>102</v>
      </c>
      <c r="H23" s="6" t="s">
        <v>99</v>
      </c>
      <c r="I23" s="8">
        <f>SUM(I24:I25)</f>
        <v>0</v>
      </c>
      <c r="J23" s="4" t="s">
        <v>102</v>
      </c>
      <c r="K23" s="6" t="s">
        <v>99</v>
      </c>
      <c r="L23" s="8">
        <f>SUM(L24:L25)</f>
        <v>0</v>
      </c>
      <c r="M23" s="4" t="s">
        <v>102</v>
      </c>
      <c r="N23" s="6" t="s">
        <v>99</v>
      </c>
      <c r="O23" s="8">
        <f>SUM(O24:O25)</f>
        <v>188702</v>
      </c>
      <c r="P23" s="4" t="s">
        <v>102</v>
      </c>
      <c r="Q23" s="6" t="s">
        <v>99</v>
      </c>
      <c r="R23" s="8">
        <f>SUM(R24:R25)</f>
        <v>750</v>
      </c>
      <c r="S23" s="4" t="s">
        <v>102</v>
      </c>
      <c r="T23" s="6" t="s">
        <v>99</v>
      </c>
      <c r="U23" s="8">
        <f>SUM(U24:U25)</f>
        <v>189452</v>
      </c>
      <c r="V23" s="4" t="s">
        <v>102</v>
      </c>
    </row>
    <row r="24" spans="1:22" x14ac:dyDescent="0.15">
      <c r="A24" s="32" t="s">
        <v>28</v>
      </c>
      <c r="B24" s="6" t="s">
        <v>100</v>
      </c>
      <c r="C24" s="8">
        <v>0</v>
      </c>
      <c r="D24" s="4" t="s">
        <v>100</v>
      </c>
      <c r="E24" s="6" t="s">
        <v>100</v>
      </c>
      <c r="F24" s="8">
        <v>0</v>
      </c>
      <c r="G24" s="4" t="s">
        <v>100</v>
      </c>
      <c r="H24" s="6" t="s">
        <v>100</v>
      </c>
      <c r="I24" s="8">
        <v>0</v>
      </c>
      <c r="J24" s="4" t="s">
        <v>100</v>
      </c>
      <c r="K24" s="6" t="s">
        <v>100</v>
      </c>
      <c r="L24" s="8">
        <f t="shared" ref="L24:L25" si="3">SUM(C24:I24)</f>
        <v>0</v>
      </c>
      <c r="M24" s="4" t="s">
        <v>100</v>
      </c>
      <c r="N24" s="6" t="s">
        <v>100</v>
      </c>
      <c r="O24" s="8">
        <v>0</v>
      </c>
      <c r="P24" s="4" t="s">
        <v>100</v>
      </c>
      <c r="Q24" s="6" t="s">
        <v>100</v>
      </c>
      <c r="R24" s="8">
        <v>750</v>
      </c>
      <c r="S24" s="4" t="s">
        <v>100</v>
      </c>
      <c r="T24" s="6" t="s">
        <v>100</v>
      </c>
      <c r="U24" s="8">
        <f t="shared" ref="U24:U25" si="4">SUM(L24:R24)</f>
        <v>750</v>
      </c>
      <c r="V24" s="4" t="s">
        <v>100</v>
      </c>
    </row>
    <row r="25" spans="1:22" x14ac:dyDescent="0.15">
      <c r="A25" s="32" t="s">
        <v>29</v>
      </c>
      <c r="B25" s="6" t="s">
        <v>100</v>
      </c>
      <c r="C25" s="8">
        <v>0</v>
      </c>
      <c r="D25" s="4" t="s">
        <v>100</v>
      </c>
      <c r="E25" s="6" t="s">
        <v>100</v>
      </c>
      <c r="F25" s="8">
        <v>0</v>
      </c>
      <c r="G25" s="4" t="s">
        <v>100</v>
      </c>
      <c r="H25" s="6" t="s">
        <v>100</v>
      </c>
      <c r="I25" s="8">
        <v>0</v>
      </c>
      <c r="J25" s="4" t="s">
        <v>100</v>
      </c>
      <c r="K25" s="6" t="s">
        <v>100</v>
      </c>
      <c r="L25" s="8">
        <f t="shared" si="3"/>
        <v>0</v>
      </c>
      <c r="M25" s="4" t="s">
        <v>100</v>
      </c>
      <c r="N25" s="6" t="s">
        <v>100</v>
      </c>
      <c r="O25" s="8">
        <v>188702</v>
      </c>
      <c r="P25" s="4" t="s">
        <v>100</v>
      </c>
      <c r="Q25" s="6" t="s">
        <v>100</v>
      </c>
      <c r="R25" s="8">
        <v>0</v>
      </c>
      <c r="S25" s="4" t="s">
        <v>100</v>
      </c>
      <c r="T25" s="6" t="s">
        <v>100</v>
      </c>
      <c r="U25" s="8">
        <f t="shared" si="4"/>
        <v>188702</v>
      </c>
      <c r="V25" s="4" t="s">
        <v>100</v>
      </c>
    </row>
    <row r="26" spans="1:22" x14ac:dyDescent="0.15">
      <c r="A26" s="33" t="s">
        <v>30</v>
      </c>
      <c r="B26" s="13" t="s">
        <v>100</v>
      </c>
      <c r="C26" s="15">
        <f>SUM(C6+C8+C12+C19+C21+C23)</f>
        <v>193198912</v>
      </c>
      <c r="D26" s="15" t="s">
        <v>100</v>
      </c>
      <c r="E26" s="13" t="s">
        <v>100</v>
      </c>
      <c r="F26" s="15">
        <f>SUM(F6+F8+F12+F19+F21+F23)</f>
        <v>13450391</v>
      </c>
      <c r="G26" s="15" t="s">
        <v>100</v>
      </c>
      <c r="H26" s="13" t="s">
        <v>100</v>
      </c>
      <c r="I26" s="15">
        <f>SUM(I6+I8+I12+I19+I21+I23)</f>
        <v>0</v>
      </c>
      <c r="J26" s="15" t="s">
        <v>100</v>
      </c>
      <c r="K26" s="13" t="s">
        <v>100</v>
      </c>
      <c r="L26" s="15">
        <f>SUM(L6+L8+L12+L19+L21+L23)</f>
        <v>206649303</v>
      </c>
      <c r="M26" s="15" t="s">
        <v>100</v>
      </c>
      <c r="N26" s="13" t="s">
        <v>100</v>
      </c>
      <c r="O26" s="15">
        <f>SUM(O6+O8+O12+O19+O21+O23)</f>
        <v>61189429</v>
      </c>
      <c r="P26" s="15" t="s">
        <v>100</v>
      </c>
      <c r="Q26" s="13" t="s">
        <v>100</v>
      </c>
      <c r="R26" s="15">
        <f>SUM(R6+R8+R12+R19+R21+R23)</f>
        <v>15422094</v>
      </c>
      <c r="S26" s="15" t="s">
        <v>100</v>
      </c>
      <c r="T26" s="13" t="s">
        <v>100</v>
      </c>
      <c r="U26" s="15">
        <f>U6+U8+U12+U19+U21+U23</f>
        <v>283260826</v>
      </c>
      <c r="V26" s="17" t="s">
        <v>100</v>
      </c>
    </row>
    <row r="27" spans="1:22" x14ac:dyDescent="0.15">
      <c r="A27" s="32" t="s">
        <v>31</v>
      </c>
    </row>
    <row r="28" spans="1:22" x14ac:dyDescent="0.15">
      <c r="A28" s="32" t="s">
        <v>32</v>
      </c>
      <c r="B28" s="6" t="s">
        <v>99</v>
      </c>
      <c r="C28" s="8">
        <f>SUM(C29+C50+C72)</f>
        <v>202561973</v>
      </c>
      <c r="D28" s="4" t="s">
        <v>102</v>
      </c>
      <c r="E28" s="6" t="s">
        <v>99</v>
      </c>
      <c r="F28" s="8">
        <f>SUM(F29+F50+F72)</f>
        <v>14683093</v>
      </c>
      <c r="G28" s="4" t="s">
        <v>102</v>
      </c>
      <c r="H28" s="6" t="s">
        <v>99</v>
      </c>
      <c r="I28" s="8">
        <f>SUM(I29+I50+I72)</f>
        <v>0</v>
      </c>
      <c r="J28" s="4" t="s">
        <v>102</v>
      </c>
      <c r="K28" s="6" t="s">
        <v>99</v>
      </c>
      <c r="L28" s="8">
        <f>SUM(L29+L50+L72)</f>
        <v>217245066</v>
      </c>
      <c r="M28" s="4" t="s">
        <v>102</v>
      </c>
      <c r="N28" s="6" t="s">
        <v>99</v>
      </c>
      <c r="O28" s="8">
        <f>SUM(O29+O50+O72)</f>
        <v>54240459</v>
      </c>
      <c r="P28" s="4" t="s">
        <v>102</v>
      </c>
      <c r="Q28" s="6" t="s">
        <v>99</v>
      </c>
      <c r="R28" s="8">
        <f>SUM(R29+R50+R72)</f>
        <v>0</v>
      </c>
      <c r="S28" s="4" t="s">
        <v>102</v>
      </c>
      <c r="T28" s="6" t="s">
        <v>99</v>
      </c>
      <c r="U28" s="8">
        <f>SUM(U29+U50+U72)</f>
        <v>271485525</v>
      </c>
      <c r="V28" s="4" t="s">
        <v>102</v>
      </c>
    </row>
    <row r="29" spans="1:22" x14ac:dyDescent="0.15">
      <c r="A29" s="32" t="s">
        <v>33</v>
      </c>
      <c r="B29" s="6" t="s">
        <v>101</v>
      </c>
      <c r="C29" s="8">
        <f>SUM(C30:C49)</f>
        <v>65688460</v>
      </c>
      <c r="D29" s="4" t="s">
        <v>103</v>
      </c>
      <c r="E29" s="6" t="s">
        <v>101</v>
      </c>
      <c r="F29" s="8">
        <f>SUM(F30:F49)</f>
        <v>0</v>
      </c>
      <c r="G29" s="4" t="s">
        <v>103</v>
      </c>
      <c r="H29" s="6" t="s">
        <v>101</v>
      </c>
      <c r="I29" s="8">
        <f>SUM(I30:I49)</f>
        <v>0</v>
      </c>
      <c r="J29" s="4" t="s">
        <v>103</v>
      </c>
      <c r="K29" s="6" t="s">
        <v>101</v>
      </c>
      <c r="L29" s="8">
        <f>SUM(L30:L49)</f>
        <v>65688460</v>
      </c>
      <c r="M29" s="4" t="s">
        <v>103</v>
      </c>
      <c r="N29" s="6" t="s">
        <v>101</v>
      </c>
      <c r="O29" s="8">
        <f>SUM(O30:O49)</f>
        <v>0</v>
      </c>
      <c r="P29" s="4" t="s">
        <v>103</v>
      </c>
      <c r="Q29" s="6" t="s">
        <v>101</v>
      </c>
      <c r="R29" s="8">
        <f>SUM(R30:R49)</f>
        <v>0</v>
      </c>
      <c r="S29" s="4" t="s">
        <v>103</v>
      </c>
      <c r="T29" s="6" t="s">
        <v>101</v>
      </c>
      <c r="U29" s="8">
        <f>SUM(U30:U49)</f>
        <v>65688460</v>
      </c>
      <c r="V29" s="4" t="s">
        <v>103</v>
      </c>
    </row>
    <row r="30" spans="1:22" x14ac:dyDescent="0.15">
      <c r="A30" s="32" t="s">
        <v>34</v>
      </c>
      <c r="B30" s="6" t="s">
        <v>100</v>
      </c>
      <c r="C30" s="8">
        <v>50000</v>
      </c>
      <c r="D30" s="4" t="s">
        <v>100</v>
      </c>
      <c r="E30" s="6" t="s">
        <v>100</v>
      </c>
      <c r="F30" s="8">
        <v>0</v>
      </c>
      <c r="G30" s="4" t="s">
        <v>100</v>
      </c>
      <c r="H30" s="6" t="s">
        <v>100</v>
      </c>
      <c r="I30" s="8">
        <v>0</v>
      </c>
      <c r="J30" s="4" t="s">
        <v>100</v>
      </c>
      <c r="K30" s="6" t="s">
        <v>100</v>
      </c>
      <c r="L30" s="8">
        <f t="shared" ref="L30:L49" si="5">SUM(C30:I30)</f>
        <v>50000</v>
      </c>
      <c r="M30" s="4" t="s">
        <v>100</v>
      </c>
      <c r="N30" s="6" t="s">
        <v>100</v>
      </c>
      <c r="O30" s="8">
        <v>0</v>
      </c>
      <c r="P30" s="4" t="s">
        <v>100</v>
      </c>
      <c r="Q30" s="6" t="s">
        <v>100</v>
      </c>
      <c r="R30" s="8">
        <v>0</v>
      </c>
      <c r="S30" s="4" t="s">
        <v>100</v>
      </c>
      <c r="T30" s="6" t="s">
        <v>100</v>
      </c>
      <c r="U30" s="8">
        <f t="shared" ref="U30:U49" si="6">SUM(L30:R30)</f>
        <v>50000</v>
      </c>
      <c r="V30" s="4" t="s">
        <v>100</v>
      </c>
    </row>
    <row r="31" spans="1:22" x14ac:dyDescent="0.15">
      <c r="A31" s="32" t="s">
        <v>35</v>
      </c>
      <c r="B31" s="6" t="s">
        <v>100</v>
      </c>
      <c r="C31" s="8">
        <v>5853000</v>
      </c>
      <c r="D31" s="4" t="s">
        <v>100</v>
      </c>
      <c r="E31" s="6" t="s">
        <v>100</v>
      </c>
      <c r="F31" s="8">
        <v>0</v>
      </c>
      <c r="G31" s="4" t="s">
        <v>100</v>
      </c>
      <c r="H31" s="6" t="s">
        <v>100</v>
      </c>
      <c r="I31" s="8">
        <v>0</v>
      </c>
      <c r="J31" s="4" t="s">
        <v>100</v>
      </c>
      <c r="K31" s="6" t="s">
        <v>100</v>
      </c>
      <c r="L31" s="8">
        <f t="shared" si="5"/>
        <v>5853000</v>
      </c>
      <c r="M31" s="4" t="s">
        <v>100</v>
      </c>
      <c r="N31" s="6" t="s">
        <v>100</v>
      </c>
      <c r="O31" s="8">
        <v>0</v>
      </c>
      <c r="P31" s="4" t="s">
        <v>100</v>
      </c>
      <c r="Q31" s="6" t="s">
        <v>100</v>
      </c>
      <c r="R31" s="8">
        <v>0</v>
      </c>
      <c r="S31" s="4" t="s">
        <v>100</v>
      </c>
      <c r="T31" s="6" t="s">
        <v>100</v>
      </c>
      <c r="U31" s="8">
        <f t="shared" si="6"/>
        <v>5853000</v>
      </c>
      <c r="V31" s="4" t="s">
        <v>100</v>
      </c>
    </row>
    <row r="32" spans="1:22" x14ac:dyDescent="0.15">
      <c r="A32" s="32" t="s">
        <v>36</v>
      </c>
      <c r="B32" s="6" t="s">
        <v>100</v>
      </c>
      <c r="C32" s="8">
        <v>3573447</v>
      </c>
      <c r="D32" s="4" t="s">
        <v>100</v>
      </c>
      <c r="E32" s="6" t="s">
        <v>100</v>
      </c>
      <c r="F32" s="8">
        <v>0</v>
      </c>
      <c r="G32" s="4" t="s">
        <v>100</v>
      </c>
      <c r="H32" s="6" t="s">
        <v>100</v>
      </c>
      <c r="I32" s="8">
        <v>0</v>
      </c>
      <c r="J32" s="4" t="s">
        <v>100</v>
      </c>
      <c r="K32" s="6" t="s">
        <v>100</v>
      </c>
      <c r="L32" s="8">
        <f t="shared" si="5"/>
        <v>3573447</v>
      </c>
      <c r="M32" s="4" t="s">
        <v>100</v>
      </c>
      <c r="N32" s="6" t="s">
        <v>100</v>
      </c>
      <c r="O32" s="8">
        <v>0</v>
      </c>
      <c r="P32" s="4" t="s">
        <v>100</v>
      </c>
      <c r="Q32" s="6" t="s">
        <v>100</v>
      </c>
      <c r="R32" s="8">
        <v>0</v>
      </c>
      <c r="S32" s="4" t="s">
        <v>100</v>
      </c>
      <c r="T32" s="6" t="s">
        <v>100</v>
      </c>
      <c r="U32" s="8">
        <f t="shared" si="6"/>
        <v>3573447</v>
      </c>
      <c r="V32" s="4" t="s">
        <v>100</v>
      </c>
    </row>
    <row r="33" spans="1:22" x14ac:dyDescent="0.15">
      <c r="A33" s="32" t="s">
        <v>37</v>
      </c>
      <c r="B33" s="6" t="s">
        <v>100</v>
      </c>
      <c r="C33" s="8">
        <v>138129</v>
      </c>
      <c r="D33" s="4" t="s">
        <v>100</v>
      </c>
      <c r="E33" s="6" t="s">
        <v>100</v>
      </c>
      <c r="F33" s="8">
        <v>0</v>
      </c>
      <c r="G33" s="4" t="s">
        <v>100</v>
      </c>
      <c r="H33" s="6" t="s">
        <v>100</v>
      </c>
      <c r="I33" s="8">
        <v>0</v>
      </c>
      <c r="J33" s="4" t="s">
        <v>100</v>
      </c>
      <c r="K33" s="6" t="s">
        <v>100</v>
      </c>
      <c r="L33" s="8">
        <f t="shared" si="5"/>
        <v>138129</v>
      </c>
      <c r="M33" s="4" t="s">
        <v>100</v>
      </c>
      <c r="N33" s="6" t="s">
        <v>100</v>
      </c>
      <c r="O33" s="8">
        <v>0</v>
      </c>
      <c r="P33" s="4" t="s">
        <v>100</v>
      </c>
      <c r="Q33" s="6" t="s">
        <v>100</v>
      </c>
      <c r="R33" s="8">
        <v>0</v>
      </c>
      <c r="S33" s="4" t="s">
        <v>100</v>
      </c>
      <c r="T33" s="6" t="s">
        <v>100</v>
      </c>
      <c r="U33" s="8">
        <f t="shared" si="6"/>
        <v>138129</v>
      </c>
      <c r="V33" s="4" t="s">
        <v>100</v>
      </c>
    </row>
    <row r="34" spans="1:22" x14ac:dyDescent="0.15">
      <c r="A34" s="32" t="s">
        <v>38</v>
      </c>
      <c r="B34" s="6" t="s">
        <v>100</v>
      </c>
      <c r="C34" s="8">
        <v>124380</v>
      </c>
      <c r="D34" s="4" t="s">
        <v>100</v>
      </c>
      <c r="E34" s="6" t="s">
        <v>100</v>
      </c>
      <c r="F34" s="8">
        <v>0</v>
      </c>
      <c r="G34" s="4" t="s">
        <v>100</v>
      </c>
      <c r="H34" s="6" t="s">
        <v>100</v>
      </c>
      <c r="I34" s="8">
        <v>0</v>
      </c>
      <c r="J34" s="4" t="s">
        <v>100</v>
      </c>
      <c r="K34" s="6" t="s">
        <v>100</v>
      </c>
      <c r="L34" s="8">
        <f t="shared" si="5"/>
        <v>124380</v>
      </c>
      <c r="M34" s="4" t="s">
        <v>100</v>
      </c>
      <c r="N34" s="6" t="s">
        <v>100</v>
      </c>
      <c r="O34" s="8">
        <v>0</v>
      </c>
      <c r="P34" s="4" t="s">
        <v>100</v>
      </c>
      <c r="Q34" s="6" t="s">
        <v>100</v>
      </c>
      <c r="R34" s="8">
        <v>0</v>
      </c>
      <c r="S34" s="4" t="s">
        <v>100</v>
      </c>
      <c r="T34" s="6" t="s">
        <v>100</v>
      </c>
      <c r="U34" s="8">
        <f t="shared" si="6"/>
        <v>124380</v>
      </c>
      <c r="V34" s="4" t="s">
        <v>100</v>
      </c>
    </row>
    <row r="35" spans="1:22" x14ac:dyDescent="0.15">
      <c r="A35" s="32" t="s">
        <v>39</v>
      </c>
      <c r="B35" s="6" t="s">
        <v>100</v>
      </c>
      <c r="C35" s="8">
        <v>424534</v>
      </c>
      <c r="D35" s="4" t="s">
        <v>100</v>
      </c>
      <c r="E35" s="6" t="s">
        <v>100</v>
      </c>
      <c r="F35" s="8">
        <v>0</v>
      </c>
      <c r="G35" s="4" t="s">
        <v>100</v>
      </c>
      <c r="H35" s="6" t="s">
        <v>100</v>
      </c>
      <c r="I35" s="8">
        <v>0</v>
      </c>
      <c r="J35" s="4" t="s">
        <v>100</v>
      </c>
      <c r="K35" s="6" t="s">
        <v>100</v>
      </c>
      <c r="L35" s="8">
        <f t="shared" si="5"/>
        <v>424534</v>
      </c>
      <c r="M35" s="4" t="s">
        <v>100</v>
      </c>
      <c r="N35" s="6" t="s">
        <v>100</v>
      </c>
      <c r="O35" s="8">
        <v>0</v>
      </c>
      <c r="P35" s="4" t="s">
        <v>100</v>
      </c>
      <c r="Q35" s="6" t="s">
        <v>100</v>
      </c>
      <c r="R35" s="8">
        <v>0</v>
      </c>
      <c r="S35" s="4" t="s">
        <v>100</v>
      </c>
      <c r="T35" s="6" t="s">
        <v>100</v>
      </c>
      <c r="U35" s="8">
        <f t="shared" si="6"/>
        <v>424534</v>
      </c>
      <c r="V35" s="4" t="s">
        <v>100</v>
      </c>
    </row>
    <row r="36" spans="1:22" x14ac:dyDescent="0.15">
      <c r="A36" s="32" t="s">
        <v>40</v>
      </c>
      <c r="B36" s="6" t="s">
        <v>100</v>
      </c>
      <c r="C36" s="8">
        <v>26249</v>
      </c>
      <c r="D36" s="4" t="s">
        <v>100</v>
      </c>
      <c r="E36" s="6" t="s">
        <v>100</v>
      </c>
      <c r="F36" s="8">
        <v>0</v>
      </c>
      <c r="G36" s="4" t="s">
        <v>100</v>
      </c>
      <c r="H36" s="6" t="s">
        <v>100</v>
      </c>
      <c r="I36" s="8">
        <v>0</v>
      </c>
      <c r="J36" s="4" t="s">
        <v>100</v>
      </c>
      <c r="K36" s="6" t="s">
        <v>100</v>
      </c>
      <c r="L36" s="8">
        <f t="shared" si="5"/>
        <v>26249</v>
      </c>
      <c r="M36" s="4" t="s">
        <v>100</v>
      </c>
      <c r="N36" s="6" t="s">
        <v>100</v>
      </c>
      <c r="O36" s="8">
        <v>0</v>
      </c>
      <c r="P36" s="4" t="s">
        <v>100</v>
      </c>
      <c r="Q36" s="6" t="s">
        <v>100</v>
      </c>
      <c r="R36" s="8">
        <v>0</v>
      </c>
      <c r="S36" s="4" t="s">
        <v>100</v>
      </c>
      <c r="T36" s="6" t="s">
        <v>100</v>
      </c>
      <c r="U36" s="8">
        <f t="shared" si="6"/>
        <v>26249</v>
      </c>
      <c r="V36" s="4" t="s">
        <v>100</v>
      </c>
    </row>
    <row r="37" spans="1:22" x14ac:dyDescent="0.15">
      <c r="A37" s="32" t="s">
        <v>41</v>
      </c>
      <c r="B37" s="6" t="s">
        <v>100</v>
      </c>
      <c r="C37" s="8">
        <v>184658</v>
      </c>
      <c r="D37" s="4" t="s">
        <v>100</v>
      </c>
      <c r="E37" s="6" t="s">
        <v>100</v>
      </c>
      <c r="F37" s="8">
        <v>0</v>
      </c>
      <c r="G37" s="4" t="s">
        <v>100</v>
      </c>
      <c r="H37" s="6" t="s">
        <v>100</v>
      </c>
      <c r="I37" s="8">
        <v>0</v>
      </c>
      <c r="J37" s="4" t="s">
        <v>100</v>
      </c>
      <c r="K37" s="6" t="s">
        <v>100</v>
      </c>
      <c r="L37" s="8">
        <f t="shared" si="5"/>
        <v>184658</v>
      </c>
      <c r="M37" s="4" t="s">
        <v>100</v>
      </c>
      <c r="N37" s="6" t="s">
        <v>100</v>
      </c>
      <c r="O37" s="8">
        <v>0</v>
      </c>
      <c r="P37" s="4" t="s">
        <v>100</v>
      </c>
      <c r="Q37" s="6" t="s">
        <v>100</v>
      </c>
      <c r="R37" s="8">
        <v>0</v>
      </c>
      <c r="S37" s="4" t="s">
        <v>100</v>
      </c>
      <c r="T37" s="6" t="s">
        <v>100</v>
      </c>
      <c r="U37" s="8">
        <f t="shared" si="6"/>
        <v>184658</v>
      </c>
      <c r="V37" s="4" t="s">
        <v>100</v>
      </c>
    </row>
    <row r="38" spans="1:22" x14ac:dyDescent="0.15">
      <c r="A38" s="32" t="s">
        <v>42</v>
      </c>
      <c r="B38" s="6" t="s">
        <v>100</v>
      </c>
      <c r="C38" s="8">
        <v>934956</v>
      </c>
      <c r="D38" s="4" t="s">
        <v>100</v>
      </c>
      <c r="E38" s="6" t="s">
        <v>100</v>
      </c>
      <c r="F38" s="8">
        <v>0</v>
      </c>
      <c r="G38" s="4" t="s">
        <v>100</v>
      </c>
      <c r="H38" s="6" t="s">
        <v>100</v>
      </c>
      <c r="I38" s="8">
        <v>0</v>
      </c>
      <c r="J38" s="4" t="s">
        <v>100</v>
      </c>
      <c r="K38" s="6" t="s">
        <v>100</v>
      </c>
      <c r="L38" s="8">
        <f t="shared" si="5"/>
        <v>934956</v>
      </c>
      <c r="M38" s="4" t="s">
        <v>100</v>
      </c>
      <c r="N38" s="6" t="s">
        <v>100</v>
      </c>
      <c r="O38" s="8">
        <v>0</v>
      </c>
      <c r="P38" s="4" t="s">
        <v>100</v>
      </c>
      <c r="Q38" s="6" t="s">
        <v>100</v>
      </c>
      <c r="R38" s="8">
        <v>0</v>
      </c>
      <c r="S38" s="4" t="s">
        <v>100</v>
      </c>
      <c r="T38" s="6" t="s">
        <v>100</v>
      </c>
      <c r="U38" s="8">
        <f t="shared" si="6"/>
        <v>934956</v>
      </c>
      <c r="V38" s="4" t="s">
        <v>100</v>
      </c>
    </row>
    <row r="39" spans="1:22" x14ac:dyDescent="0.15">
      <c r="A39" s="32" t="s">
        <v>43</v>
      </c>
      <c r="B39" s="6" t="s">
        <v>100</v>
      </c>
      <c r="C39" s="8">
        <v>4314078</v>
      </c>
      <c r="D39" s="4" t="s">
        <v>100</v>
      </c>
      <c r="E39" s="6" t="s">
        <v>100</v>
      </c>
      <c r="F39" s="8">
        <v>0</v>
      </c>
      <c r="G39" s="4" t="s">
        <v>100</v>
      </c>
      <c r="H39" s="6" t="s">
        <v>100</v>
      </c>
      <c r="I39" s="8">
        <v>0</v>
      </c>
      <c r="J39" s="4" t="s">
        <v>100</v>
      </c>
      <c r="K39" s="6" t="s">
        <v>100</v>
      </c>
      <c r="L39" s="8">
        <f t="shared" si="5"/>
        <v>4314078</v>
      </c>
      <c r="M39" s="4" t="s">
        <v>100</v>
      </c>
      <c r="N39" s="6" t="s">
        <v>100</v>
      </c>
      <c r="O39" s="8">
        <v>0</v>
      </c>
      <c r="P39" s="4" t="s">
        <v>100</v>
      </c>
      <c r="Q39" s="6" t="s">
        <v>100</v>
      </c>
      <c r="R39" s="8">
        <v>0</v>
      </c>
      <c r="S39" s="4" t="s">
        <v>100</v>
      </c>
      <c r="T39" s="6" t="s">
        <v>100</v>
      </c>
      <c r="U39" s="8">
        <f t="shared" si="6"/>
        <v>4314078</v>
      </c>
      <c r="V39" s="4" t="s">
        <v>100</v>
      </c>
    </row>
    <row r="40" spans="1:22" x14ac:dyDescent="0.15">
      <c r="A40" s="32" t="s">
        <v>110</v>
      </c>
      <c r="C40" s="8">
        <v>124712</v>
      </c>
      <c r="D40" s="4" t="s">
        <v>100</v>
      </c>
      <c r="E40" s="6" t="s">
        <v>100</v>
      </c>
      <c r="F40" s="8">
        <v>0</v>
      </c>
      <c r="G40" s="4" t="s">
        <v>100</v>
      </c>
      <c r="H40" s="6" t="s">
        <v>100</v>
      </c>
      <c r="I40" s="8">
        <v>0</v>
      </c>
      <c r="J40" s="4" t="s">
        <v>100</v>
      </c>
      <c r="K40" s="6" t="s">
        <v>100</v>
      </c>
      <c r="L40" s="8">
        <f t="shared" ref="L40" si="7">SUM(C40:I40)</f>
        <v>124712</v>
      </c>
      <c r="M40" s="4" t="s">
        <v>100</v>
      </c>
      <c r="N40" s="6" t="s">
        <v>100</v>
      </c>
      <c r="O40" s="8">
        <v>0</v>
      </c>
      <c r="P40" s="4" t="s">
        <v>100</v>
      </c>
      <c r="Q40" s="6" t="s">
        <v>100</v>
      </c>
      <c r="R40" s="8">
        <v>0</v>
      </c>
      <c r="S40" s="4" t="s">
        <v>100</v>
      </c>
      <c r="T40" s="6" t="s">
        <v>100</v>
      </c>
      <c r="U40" s="8">
        <f t="shared" ref="U40" si="8">SUM(L40:R40)</f>
        <v>124712</v>
      </c>
    </row>
    <row r="41" spans="1:22" x14ac:dyDescent="0.15">
      <c r="A41" s="32" t="s">
        <v>123</v>
      </c>
      <c r="C41" s="8">
        <v>3604</v>
      </c>
      <c r="D41" s="4" t="s">
        <v>100</v>
      </c>
      <c r="E41" s="6" t="s">
        <v>100</v>
      </c>
      <c r="F41" s="8">
        <v>0</v>
      </c>
      <c r="G41" s="4" t="s">
        <v>100</v>
      </c>
      <c r="H41" s="6" t="s">
        <v>100</v>
      </c>
      <c r="I41" s="8">
        <v>0</v>
      </c>
      <c r="J41" s="4" t="s">
        <v>100</v>
      </c>
      <c r="K41" s="6" t="s">
        <v>100</v>
      </c>
      <c r="L41" s="8">
        <f t="shared" ref="L41" si="9">SUM(C41:I41)</f>
        <v>3604</v>
      </c>
      <c r="M41" s="4" t="s">
        <v>100</v>
      </c>
      <c r="N41" s="6" t="s">
        <v>100</v>
      </c>
      <c r="O41" s="8">
        <v>0</v>
      </c>
      <c r="P41" s="4" t="s">
        <v>100</v>
      </c>
      <c r="Q41" s="6" t="s">
        <v>100</v>
      </c>
      <c r="R41" s="8">
        <v>0</v>
      </c>
      <c r="S41" s="4" t="s">
        <v>100</v>
      </c>
      <c r="T41" s="6" t="s">
        <v>100</v>
      </c>
      <c r="U41" s="8">
        <f t="shared" ref="U41" si="10">SUM(L41:R41)</f>
        <v>3604</v>
      </c>
    </row>
    <row r="42" spans="1:22" x14ac:dyDescent="0.15">
      <c r="A42" s="32" t="s">
        <v>44</v>
      </c>
      <c r="B42" s="6" t="s">
        <v>100</v>
      </c>
      <c r="C42" s="8">
        <v>1908313</v>
      </c>
      <c r="D42" s="4" t="s">
        <v>100</v>
      </c>
      <c r="E42" s="6" t="s">
        <v>100</v>
      </c>
      <c r="F42" s="8">
        <v>0</v>
      </c>
      <c r="G42" s="4" t="s">
        <v>100</v>
      </c>
      <c r="H42" s="6" t="s">
        <v>100</v>
      </c>
      <c r="I42" s="8">
        <v>0</v>
      </c>
      <c r="J42" s="4" t="s">
        <v>100</v>
      </c>
      <c r="K42" s="6" t="s">
        <v>100</v>
      </c>
      <c r="L42" s="8">
        <f t="shared" si="5"/>
        <v>1908313</v>
      </c>
      <c r="M42" s="4" t="s">
        <v>100</v>
      </c>
      <c r="N42" s="6" t="s">
        <v>100</v>
      </c>
      <c r="O42" s="8">
        <v>0</v>
      </c>
      <c r="P42" s="4" t="s">
        <v>100</v>
      </c>
      <c r="Q42" s="6" t="s">
        <v>100</v>
      </c>
      <c r="R42" s="8">
        <v>0</v>
      </c>
      <c r="S42" s="4" t="s">
        <v>100</v>
      </c>
      <c r="T42" s="6" t="s">
        <v>100</v>
      </c>
      <c r="U42" s="8">
        <f t="shared" si="6"/>
        <v>1908313</v>
      </c>
      <c r="V42" s="4" t="s">
        <v>100</v>
      </c>
    </row>
    <row r="43" spans="1:22" x14ac:dyDescent="0.15">
      <c r="A43" s="32" t="s">
        <v>45</v>
      </c>
      <c r="B43" s="6" t="s">
        <v>100</v>
      </c>
      <c r="C43" s="8">
        <v>41937176</v>
      </c>
      <c r="D43" s="4" t="s">
        <v>100</v>
      </c>
      <c r="E43" s="6" t="s">
        <v>100</v>
      </c>
      <c r="F43" s="8">
        <v>0</v>
      </c>
      <c r="G43" s="4" t="s">
        <v>100</v>
      </c>
      <c r="H43" s="6" t="s">
        <v>100</v>
      </c>
      <c r="I43" s="8">
        <v>0</v>
      </c>
      <c r="J43" s="4" t="s">
        <v>100</v>
      </c>
      <c r="K43" s="6" t="s">
        <v>100</v>
      </c>
      <c r="L43" s="8">
        <f t="shared" si="5"/>
        <v>41937176</v>
      </c>
      <c r="M43" s="4" t="s">
        <v>100</v>
      </c>
      <c r="N43" s="6" t="s">
        <v>100</v>
      </c>
      <c r="O43" s="8">
        <v>0</v>
      </c>
      <c r="P43" s="4" t="s">
        <v>100</v>
      </c>
      <c r="Q43" s="6" t="s">
        <v>100</v>
      </c>
      <c r="R43" s="8">
        <v>0</v>
      </c>
      <c r="S43" s="4" t="s">
        <v>100</v>
      </c>
      <c r="T43" s="6" t="s">
        <v>100</v>
      </c>
      <c r="U43" s="8">
        <f t="shared" si="6"/>
        <v>41937176</v>
      </c>
      <c r="V43" s="4" t="s">
        <v>100</v>
      </c>
    </row>
    <row r="44" spans="1:22" x14ac:dyDescent="0.15">
      <c r="A44" s="34" t="s">
        <v>46</v>
      </c>
      <c r="B44" s="21" t="s">
        <v>100</v>
      </c>
      <c r="C44" s="22">
        <v>2996005</v>
      </c>
      <c r="D44" s="23" t="s">
        <v>100</v>
      </c>
      <c r="E44" s="21" t="s">
        <v>100</v>
      </c>
      <c r="F44" s="22">
        <v>0</v>
      </c>
      <c r="G44" s="23" t="s">
        <v>100</v>
      </c>
      <c r="H44" s="21" t="s">
        <v>100</v>
      </c>
      <c r="I44" s="22">
        <v>0</v>
      </c>
      <c r="J44" s="23" t="s">
        <v>100</v>
      </c>
      <c r="K44" s="21" t="s">
        <v>100</v>
      </c>
      <c r="L44" s="22">
        <f t="shared" si="5"/>
        <v>2996005</v>
      </c>
      <c r="M44" s="23" t="s">
        <v>100</v>
      </c>
      <c r="N44" s="21" t="s">
        <v>100</v>
      </c>
      <c r="O44" s="22">
        <v>0</v>
      </c>
      <c r="P44" s="23" t="s">
        <v>100</v>
      </c>
      <c r="Q44" s="21" t="s">
        <v>100</v>
      </c>
      <c r="R44" s="22">
        <v>0</v>
      </c>
      <c r="S44" s="23" t="s">
        <v>100</v>
      </c>
      <c r="T44" s="21" t="s">
        <v>100</v>
      </c>
      <c r="U44" s="22">
        <f t="shared" si="6"/>
        <v>2996005</v>
      </c>
      <c r="V44" s="23" t="s">
        <v>100</v>
      </c>
    </row>
    <row r="45" spans="1:22" x14ac:dyDescent="0.15">
      <c r="A45" s="35" t="s">
        <v>47</v>
      </c>
      <c r="B45" s="29" t="s">
        <v>100</v>
      </c>
      <c r="C45" s="27">
        <v>184948</v>
      </c>
      <c r="D45" s="30" t="s">
        <v>100</v>
      </c>
      <c r="E45" s="29" t="s">
        <v>100</v>
      </c>
      <c r="F45" s="27">
        <v>0</v>
      </c>
      <c r="G45" s="30" t="s">
        <v>100</v>
      </c>
      <c r="H45" s="29" t="s">
        <v>100</v>
      </c>
      <c r="I45" s="27">
        <v>0</v>
      </c>
      <c r="J45" s="30" t="s">
        <v>100</v>
      </c>
      <c r="K45" s="29" t="s">
        <v>100</v>
      </c>
      <c r="L45" s="27">
        <f t="shared" si="5"/>
        <v>184948</v>
      </c>
      <c r="M45" s="30" t="s">
        <v>100</v>
      </c>
      <c r="N45" s="29" t="s">
        <v>100</v>
      </c>
      <c r="O45" s="27">
        <v>0</v>
      </c>
      <c r="P45" s="30" t="s">
        <v>100</v>
      </c>
      <c r="Q45" s="29" t="s">
        <v>100</v>
      </c>
      <c r="R45" s="27">
        <v>0</v>
      </c>
      <c r="S45" s="30" t="s">
        <v>100</v>
      </c>
      <c r="T45" s="29" t="s">
        <v>100</v>
      </c>
      <c r="U45" s="27">
        <f t="shared" si="6"/>
        <v>184948</v>
      </c>
      <c r="V45" s="30" t="s">
        <v>100</v>
      </c>
    </row>
    <row r="46" spans="1:22" x14ac:dyDescent="0.15">
      <c r="A46" s="32" t="s">
        <v>48</v>
      </c>
      <c r="B46" s="6" t="s">
        <v>100</v>
      </c>
      <c r="C46" s="8">
        <v>888469</v>
      </c>
      <c r="D46" s="4" t="s">
        <v>100</v>
      </c>
      <c r="E46" s="6" t="s">
        <v>100</v>
      </c>
      <c r="F46" s="8">
        <v>0</v>
      </c>
      <c r="G46" s="4" t="s">
        <v>100</v>
      </c>
      <c r="H46" s="6" t="s">
        <v>100</v>
      </c>
      <c r="I46" s="8">
        <v>0</v>
      </c>
      <c r="J46" s="4" t="s">
        <v>100</v>
      </c>
      <c r="K46" s="6" t="s">
        <v>100</v>
      </c>
      <c r="L46" s="8">
        <f t="shared" si="5"/>
        <v>888469</v>
      </c>
      <c r="M46" s="4" t="s">
        <v>100</v>
      </c>
      <c r="N46" s="6" t="s">
        <v>100</v>
      </c>
      <c r="O46" s="8">
        <v>0</v>
      </c>
      <c r="P46" s="4" t="s">
        <v>100</v>
      </c>
      <c r="Q46" s="6" t="s">
        <v>100</v>
      </c>
      <c r="R46" s="8">
        <v>0</v>
      </c>
      <c r="S46" s="4" t="s">
        <v>100</v>
      </c>
      <c r="T46" s="6" t="s">
        <v>100</v>
      </c>
      <c r="U46" s="8">
        <f t="shared" si="6"/>
        <v>888469</v>
      </c>
      <c r="V46" s="4" t="s">
        <v>100</v>
      </c>
    </row>
    <row r="47" spans="1:22" x14ac:dyDescent="0.15">
      <c r="A47" s="32" t="s">
        <v>49</v>
      </c>
      <c r="B47" s="6" t="s">
        <v>100</v>
      </c>
      <c r="C47" s="8">
        <v>2014978</v>
      </c>
      <c r="D47" s="4" t="s">
        <v>100</v>
      </c>
      <c r="E47" s="6" t="s">
        <v>100</v>
      </c>
      <c r="F47" s="8">
        <v>0</v>
      </c>
      <c r="G47" s="4" t="s">
        <v>100</v>
      </c>
      <c r="H47" s="6" t="s">
        <v>100</v>
      </c>
      <c r="I47" s="8">
        <v>0</v>
      </c>
      <c r="J47" s="4" t="s">
        <v>100</v>
      </c>
      <c r="K47" s="6" t="s">
        <v>100</v>
      </c>
      <c r="L47" s="8">
        <f t="shared" si="5"/>
        <v>2014978</v>
      </c>
      <c r="M47" s="4" t="s">
        <v>100</v>
      </c>
      <c r="N47" s="6" t="s">
        <v>100</v>
      </c>
      <c r="O47" s="8">
        <v>0</v>
      </c>
      <c r="P47" s="4" t="s">
        <v>100</v>
      </c>
      <c r="Q47" s="6" t="s">
        <v>100</v>
      </c>
      <c r="R47" s="8">
        <v>0</v>
      </c>
      <c r="S47" s="4" t="s">
        <v>100</v>
      </c>
      <c r="T47" s="6" t="s">
        <v>100</v>
      </c>
      <c r="U47" s="8">
        <f t="shared" si="6"/>
        <v>2014978</v>
      </c>
      <c r="V47" s="4" t="s">
        <v>100</v>
      </c>
    </row>
    <row r="48" spans="1:22" x14ac:dyDescent="0.15">
      <c r="A48" s="32" t="s">
        <v>50</v>
      </c>
      <c r="B48" s="6" t="s">
        <v>100</v>
      </c>
      <c r="C48" s="8">
        <v>6824</v>
      </c>
      <c r="D48" s="4" t="s">
        <v>100</v>
      </c>
      <c r="E48" s="6" t="s">
        <v>100</v>
      </c>
      <c r="F48" s="8">
        <v>0</v>
      </c>
      <c r="G48" s="4" t="s">
        <v>100</v>
      </c>
      <c r="H48" s="6" t="s">
        <v>100</v>
      </c>
      <c r="I48" s="8">
        <v>0</v>
      </c>
      <c r="J48" s="4" t="s">
        <v>100</v>
      </c>
      <c r="K48" s="6" t="s">
        <v>100</v>
      </c>
      <c r="L48" s="8">
        <f t="shared" si="5"/>
        <v>6824</v>
      </c>
      <c r="M48" s="4" t="s">
        <v>100</v>
      </c>
      <c r="N48" s="6" t="s">
        <v>100</v>
      </c>
      <c r="O48" s="8">
        <v>0</v>
      </c>
      <c r="P48" s="4" t="s">
        <v>100</v>
      </c>
      <c r="Q48" s="6" t="s">
        <v>100</v>
      </c>
      <c r="R48" s="8">
        <v>0</v>
      </c>
      <c r="S48" s="4" t="s">
        <v>100</v>
      </c>
      <c r="T48" s="6" t="s">
        <v>100</v>
      </c>
      <c r="U48" s="8">
        <f t="shared" si="6"/>
        <v>6824</v>
      </c>
      <c r="V48" s="4" t="s">
        <v>100</v>
      </c>
    </row>
    <row r="49" spans="1:22" hidden="1" x14ac:dyDescent="0.15">
      <c r="A49" s="32" t="s">
        <v>51</v>
      </c>
      <c r="B49" s="6" t="s">
        <v>100</v>
      </c>
      <c r="C49" s="8">
        <v>0</v>
      </c>
      <c r="D49" s="4" t="s">
        <v>100</v>
      </c>
      <c r="E49" s="6" t="s">
        <v>100</v>
      </c>
      <c r="F49" s="8">
        <v>0</v>
      </c>
      <c r="G49" s="4" t="s">
        <v>100</v>
      </c>
      <c r="H49" s="6" t="s">
        <v>100</v>
      </c>
      <c r="I49" s="8">
        <v>0</v>
      </c>
      <c r="J49" s="4" t="s">
        <v>100</v>
      </c>
      <c r="K49" s="6" t="s">
        <v>100</v>
      </c>
      <c r="L49" s="8">
        <f t="shared" si="5"/>
        <v>0</v>
      </c>
      <c r="M49" s="4" t="s">
        <v>100</v>
      </c>
      <c r="N49" s="6" t="s">
        <v>100</v>
      </c>
      <c r="O49" s="8">
        <v>0</v>
      </c>
      <c r="P49" s="4" t="s">
        <v>100</v>
      </c>
      <c r="Q49" s="6" t="s">
        <v>100</v>
      </c>
      <c r="R49" s="8">
        <v>0</v>
      </c>
      <c r="S49" s="4" t="s">
        <v>100</v>
      </c>
      <c r="T49" s="6" t="s">
        <v>100</v>
      </c>
      <c r="U49" s="8">
        <f t="shared" si="6"/>
        <v>0</v>
      </c>
      <c r="V49" s="4" t="s">
        <v>100</v>
      </c>
    </row>
    <row r="50" spans="1:22" x14ac:dyDescent="0.15">
      <c r="A50" s="32" t="s">
        <v>52</v>
      </c>
      <c r="B50" s="6" t="s">
        <v>101</v>
      </c>
      <c r="C50" s="8">
        <f>SUM(C51:C71)</f>
        <v>136873513</v>
      </c>
      <c r="D50" s="4" t="s">
        <v>103</v>
      </c>
      <c r="E50" s="6" t="s">
        <v>101</v>
      </c>
      <c r="F50" s="8">
        <f>SUM(F51:F71)</f>
        <v>9488432</v>
      </c>
      <c r="G50" s="4" t="s">
        <v>103</v>
      </c>
      <c r="H50" s="6" t="s">
        <v>101</v>
      </c>
      <c r="I50" s="8">
        <f>SUM(I51:I71)</f>
        <v>0</v>
      </c>
      <c r="J50" s="4" t="s">
        <v>103</v>
      </c>
      <c r="K50" s="6" t="s">
        <v>101</v>
      </c>
      <c r="L50" s="8">
        <f>SUM(L51:L71)</f>
        <v>146361945</v>
      </c>
      <c r="M50" s="4" t="s">
        <v>103</v>
      </c>
      <c r="N50" s="6" t="s">
        <v>101</v>
      </c>
      <c r="O50" s="8">
        <f>SUM(O51:O71)</f>
        <v>54240459</v>
      </c>
      <c r="P50" s="4" t="s">
        <v>103</v>
      </c>
      <c r="Q50" s="6" t="s">
        <v>101</v>
      </c>
      <c r="R50" s="8">
        <f>SUM(R51:R71)</f>
        <v>0</v>
      </c>
      <c r="S50" s="4" t="s">
        <v>103</v>
      </c>
      <c r="T50" s="6" t="s">
        <v>101</v>
      </c>
      <c r="U50" s="8">
        <f>SUM(U51:U71)</f>
        <v>200602404</v>
      </c>
      <c r="V50" s="4" t="s">
        <v>103</v>
      </c>
    </row>
    <row r="51" spans="1:22" x14ac:dyDescent="0.15">
      <c r="A51" s="32" t="s">
        <v>36</v>
      </c>
      <c r="B51" s="6" t="s">
        <v>100</v>
      </c>
      <c r="C51" s="8">
        <v>18564264</v>
      </c>
      <c r="D51" s="4" t="s">
        <v>100</v>
      </c>
      <c r="E51" s="6" t="s">
        <v>100</v>
      </c>
      <c r="F51" s="36">
        <v>5038607</v>
      </c>
      <c r="G51" s="4" t="s">
        <v>100</v>
      </c>
      <c r="H51" s="6" t="s">
        <v>100</v>
      </c>
      <c r="I51" s="8">
        <v>0</v>
      </c>
      <c r="J51" s="4" t="s">
        <v>100</v>
      </c>
      <c r="K51" s="6" t="s">
        <v>100</v>
      </c>
      <c r="L51" s="8">
        <f t="shared" ref="L51:L71" si="11">SUM(C51:I51)</f>
        <v>23602871</v>
      </c>
      <c r="M51" s="4" t="s">
        <v>100</v>
      </c>
      <c r="N51" s="6" t="s">
        <v>100</v>
      </c>
      <c r="O51" s="8">
        <v>7565122</v>
      </c>
      <c r="P51" s="4" t="s">
        <v>100</v>
      </c>
      <c r="Q51" s="6" t="s">
        <v>100</v>
      </c>
      <c r="R51" s="8">
        <v>0</v>
      </c>
      <c r="S51" s="4" t="s">
        <v>100</v>
      </c>
      <c r="T51" s="6" t="s">
        <v>100</v>
      </c>
      <c r="U51" s="8">
        <f t="shared" ref="U51:U71" si="12">SUM(L51:R51)</f>
        <v>31167993</v>
      </c>
      <c r="V51" s="4" t="s">
        <v>100</v>
      </c>
    </row>
    <row r="52" spans="1:22" x14ac:dyDescent="0.15">
      <c r="A52" s="32" t="s">
        <v>37</v>
      </c>
      <c r="B52" s="6" t="s">
        <v>100</v>
      </c>
      <c r="C52" s="8">
        <v>5201717</v>
      </c>
      <c r="D52" s="4" t="s">
        <v>100</v>
      </c>
      <c r="E52" s="6" t="s">
        <v>100</v>
      </c>
      <c r="F52" s="8">
        <v>174615</v>
      </c>
      <c r="G52" s="4" t="s">
        <v>100</v>
      </c>
      <c r="H52" s="6" t="s">
        <v>100</v>
      </c>
      <c r="I52" s="8">
        <v>0</v>
      </c>
      <c r="J52" s="4" t="s">
        <v>100</v>
      </c>
      <c r="K52" s="6" t="s">
        <v>100</v>
      </c>
      <c r="L52" s="8">
        <f t="shared" si="11"/>
        <v>5376332</v>
      </c>
      <c r="M52" s="4" t="s">
        <v>100</v>
      </c>
      <c r="N52" s="6" t="s">
        <v>100</v>
      </c>
      <c r="O52" s="8">
        <v>3873552</v>
      </c>
      <c r="P52" s="4" t="s">
        <v>100</v>
      </c>
      <c r="Q52" s="6" t="s">
        <v>100</v>
      </c>
      <c r="R52" s="8">
        <v>0</v>
      </c>
      <c r="S52" s="4" t="s">
        <v>100</v>
      </c>
      <c r="T52" s="6" t="s">
        <v>100</v>
      </c>
      <c r="U52" s="8">
        <f t="shared" si="12"/>
        <v>9249884</v>
      </c>
      <c r="V52" s="4" t="s">
        <v>100</v>
      </c>
    </row>
    <row r="53" spans="1:22" x14ac:dyDescent="0.15">
      <c r="A53" s="32" t="s">
        <v>38</v>
      </c>
      <c r="B53" s="6" t="s">
        <v>100</v>
      </c>
      <c r="C53" s="8">
        <v>961286</v>
      </c>
      <c r="D53" s="4" t="s">
        <v>100</v>
      </c>
      <c r="E53" s="6" t="s">
        <v>100</v>
      </c>
      <c r="F53" s="8">
        <v>260754</v>
      </c>
      <c r="G53" s="4" t="s">
        <v>100</v>
      </c>
      <c r="H53" s="6" t="s">
        <v>100</v>
      </c>
      <c r="I53" s="8">
        <v>0</v>
      </c>
      <c r="J53" s="4" t="s">
        <v>100</v>
      </c>
      <c r="K53" s="6" t="s">
        <v>100</v>
      </c>
      <c r="L53" s="8">
        <f t="shared" si="11"/>
        <v>1222040</v>
      </c>
      <c r="M53" s="4" t="s">
        <v>100</v>
      </c>
      <c r="N53" s="6" t="s">
        <v>100</v>
      </c>
      <c r="O53" s="8">
        <v>365544</v>
      </c>
      <c r="P53" s="4" t="s">
        <v>100</v>
      </c>
      <c r="Q53" s="6" t="s">
        <v>100</v>
      </c>
      <c r="R53" s="8">
        <v>0</v>
      </c>
      <c r="S53" s="4" t="s">
        <v>100</v>
      </c>
      <c r="T53" s="6" t="s">
        <v>100</v>
      </c>
      <c r="U53" s="8">
        <f t="shared" si="12"/>
        <v>1587584</v>
      </c>
      <c r="V53" s="4" t="s">
        <v>100</v>
      </c>
    </row>
    <row r="54" spans="1:22" x14ac:dyDescent="0.15">
      <c r="A54" s="32" t="s">
        <v>39</v>
      </c>
      <c r="B54" s="6" t="s">
        <v>100</v>
      </c>
      <c r="C54" s="8">
        <v>2708989</v>
      </c>
      <c r="D54" s="4" t="s">
        <v>100</v>
      </c>
      <c r="E54" s="6" t="s">
        <v>100</v>
      </c>
      <c r="F54" s="8">
        <v>734830</v>
      </c>
      <c r="G54" s="4" t="s">
        <v>100</v>
      </c>
      <c r="H54" s="6" t="s">
        <v>100</v>
      </c>
      <c r="I54" s="8">
        <v>0</v>
      </c>
      <c r="J54" s="4" t="s">
        <v>100</v>
      </c>
      <c r="K54" s="6" t="s">
        <v>100</v>
      </c>
      <c r="L54" s="8">
        <f t="shared" si="11"/>
        <v>3443819</v>
      </c>
      <c r="M54" s="4" t="s">
        <v>100</v>
      </c>
      <c r="N54" s="6" t="s">
        <v>100</v>
      </c>
      <c r="O54" s="8">
        <v>1062055</v>
      </c>
      <c r="P54" s="4" t="s">
        <v>100</v>
      </c>
      <c r="Q54" s="6" t="s">
        <v>100</v>
      </c>
      <c r="R54" s="8">
        <v>0</v>
      </c>
      <c r="S54" s="4" t="s">
        <v>100</v>
      </c>
      <c r="T54" s="6" t="s">
        <v>100</v>
      </c>
      <c r="U54" s="8">
        <f t="shared" si="12"/>
        <v>4505874</v>
      </c>
      <c r="V54" s="4" t="s">
        <v>100</v>
      </c>
    </row>
    <row r="55" spans="1:22" x14ac:dyDescent="0.15">
      <c r="A55" s="32" t="s">
        <v>40</v>
      </c>
      <c r="B55" s="6" t="s">
        <v>100</v>
      </c>
      <c r="C55" s="8">
        <v>2303</v>
      </c>
      <c r="D55" s="4" t="s">
        <v>100</v>
      </c>
      <c r="E55" s="6" t="s">
        <v>100</v>
      </c>
      <c r="F55" s="8">
        <v>624</v>
      </c>
      <c r="G55" s="4" t="s">
        <v>100</v>
      </c>
      <c r="H55" s="6" t="s">
        <v>100</v>
      </c>
      <c r="I55" s="8">
        <v>0</v>
      </c>
      <c r="J55" s="4" t="s">
        <v>100</v>
      </c>
      <c r="K55" s="6" t="s">
        <v>100</v>
      </c>
      <c r="L55" s="8">
        <f t="shared" si="11"/>
        <v>2927</v>
      </c>
      <c r="M55" s="4" t="s">
        <v>100</v>
      </c>
      <c r="N55" s="6" t="s">
        <v>100</v>
      </c>
      <c r="O55" s="8">
        <v>2483</v>
      </c>
      <c r="P55" s="4" t="s">
        <v>100</v>
      </c>
      <c r="Q55" s="6" t="s">
        <v>100</v>
      </c>
      <c r="R55" s="8">
        <v>0</v>
      </c>
      <c r="S55" s="4" t="s">
        <v>100</v>
      </c>
      <c r="T55" s="6" t="s">
        <v>100</v>
      </c>
      <c r="U55" s="8">
        <f t="shared" si="12"/>
        <v>5410</v>
      </c>
      <c r="V55" s="4" t="s">
        <v>100</v>
      </c>
    </row>
    <row r="56" spans="1:22" x14ac:dyDescent="0.15">
      <c r="A56" s="32" t="s">
        <v>41</v>
      </c>
      <c r="B56" s="6" t="s">
        <v>100</v>
      </c>
      <c r="C56" s="8">
        <v>436529</v>
      </c>
      <c r="D56" s="4" t="s">
        <v>100</v>
      </c>
      <c r="E56" s="6" t="s">
        <v>100</v>
      </c>
      <c r="F56" s="8">
        <v>125664</v>
      </c>
      <c r="G56" s="4" t="s">
        <v>100</v>
      </c>
      <c r="H56" s="6" t="s">
        <v>100</v>
      </c>
      <c r="I56" s="8">
        <v>0</v>
      </c>
      <c r="J56" s="4" t="s">
        <v>100</v>
      </c>
      <c r="K56" s="6" t="s">
        <v>100</v>
      </c>
      <c r="L56" s="8">
        <f t="shared" si="11"/>
        <v>562193</v>
      </c>
      <c r="M56" s="4" t="s">
        <v>100</v>
      </c>
      <c r="N56" s="6" t="s">
        <v>100</v>
      </c>
      <c r="O56" s="8">
        <v>178936</v>
      </c>
      <c r="P56" s="4" t="s">
        <v>100</v>
      </c>
      <c r="Q56" s="6" t="s">
        <v>100</v>
      </c>
      <c r="R56" s="8">
        <v>0</v>
      </c>
      <c r="S56" s="4" t="s">
        <v>100</v>
      </c>
      <c r="T56" s="6" t="s">
        <v>100</v>
      </c>
      <c r="U56" s="8">
        <f t="shared" si="12"/>
        <v>741129</v>
      </c>
      <c r="V56" s="4" t="s">
        <v>100</v>
      </c>
    </row>
    <row r="57" spans="1:22" x14ac:dyDescent="0.15">
      <c r="A57" s="32" t="s">
        <v>53</v>
      </c>
      <c r="B57" s="6" t="s">
        <v>100</v>
      </c>
      <c r="C57" s="8">
        <v>961997</v>
      </c>
      <c r="D57" s="4" t="s">
        <v>100</v>
      </c>
      <c r="E57" s="6" t="s">
        <v>100</v>
      </c>
      <c r="F57" s="8">
        <v>48345</v>
      </c>
      <c r="G57" s="4" t="s">
        <v>100</v>
      </c>
      <c r="H57" s="6" t="s">
        <v>100</v>
      </c>
      <c r="I57" s="8">
        <v>0</v>
      </c>
      <c r="J57" s="4" t="s">
        <v>100</v>
      </c>
      <c r="K57" s="6" t="s">
        <v>100</v>
      </c>
      <c r="L57" s="8">
        <f t="shared" si="11"/>
        <v>1010342</v>
      </c>
      <c r="M57" s="4" t="s">
        <v>100</v>
      </c>
      <c r="N57" s="6" t="s">
        <v>100</v>
      </c>
      <c r="O57" s="8">
        <v>885594</v>
      </c>
      <c r="P57" s="4" t="s">
        <v>100</v>
      </c>
      <c r="Q57" s="6" t="s">
        <v>100</v>
      </c>
      <c r="R57" s="8">
        <v>0</v>
      </c>
      <c r="S57" s="4" t="s">
        <v>100</v>
      </c>
      <c r="T57" s="6" t="s">
        <v>100</v>
      </c>
      <c r="U57" s="8">
        <f t="shared" si="12"/>
        <v>1895936</v>
      </c>
      <c r="V57" s="4" t="s">
        <v>100</v>
      </c>
    </row>
    <row r="58" spans="1:22" x14ac:dyDescent="0.15">
      <c r="A58" s="32" t="s">
        <v>54</v>
      </c>
      <c r="B58" s="6" t="s">
        <v>100</v>
      </c>
      <c r="C58" s="8">
        <v>277795</v>
      </c>
      <c r="D58" s="4" t="s">
        <v>100</v>
      </c>
      <c r="E58" s="6" t="s">
        <v>100</v>
      </c>
      <c r="F58" s="8">
        <v>79969</v>
      </c>
      <c r="G58" s="4" t="s">
        <v>100</v>
      </c>
      <c r="H58" s="6" t="s">
        <v>100</v>
      </c>
      <c r="I58" s="8">
        <v>0</v>
      </c>
      <c r="J58" s="4" t="s">
        <v>100</v>
      </c>
      <c r="K58" s="6" t="s">
        <v>100</v>
      </c>
      <c r="L58" s="8">
        <f t="shared" si="11"/>
        <v>357764</v>
      </c>
      <c r="M58" s="4" t="s">
        <v>100</v>
      </c>
      <c r="N58" s="6" t="s">
        <v>100</v>
      </c>
      <c r="O58" s="8">
        <v>113870</v>
      </c>
      <c r="P58" s="4" t="s">
        <v>100</v>
      </c>
      <c r="Q58" s="6" t="s">
        <v>100</v>
      </c>
      <c r="R58" s="8">
        <v>0</v>
      </c>
      <c r="S58" s="4" t="s">
        <v>100</v>
      </c>
      <c r="T58" s="6" t="s">
        <v>100</v>
      </c>
      <c r="U58" s="8">
        <f t="shared" si="12"/>
        <v>471634</v>
      </c>
      <c r="V58" s="4" t="s">
        <v>100</v>
      </c>
    </row>
    <row r="59" spans="1:22" x14ac:dyDescent="0.15">
      <c r="A59" s="32" t="s">
        <v>42</v>
      </c>
      <c r="B59" s="6" t="s">
        <v>100</v>
      </c>
      <c r="C59" s="8">
        <v>1210948</v>
      </c>
      <c r="D59" s="4" t="s">
        <v>100</v>
      </c>
      <c r="E59" s="6" t="s">
        <v>100</v>
      </c>
      <c r="F59" s="8">
        <v>348599</v>
      </c>
      <c r="G59" s="4" t="s">
        <v>100</v>
      </c>
      <c r="H59" s="6" t="s">
        <v>100</v>
      </c>
      <c r="I59" s="8">
        <v>0</v>
      </c>
      <c r="J59" s="4" t="s">
        <v>100</v>
      </c>
      <c r="K59" s="6" t="s">
        <v>100</v>
      </c>
      <c r="L59" s="8">
        <f t="shared" si="11"/>
        <v>1559547</v>
      </c>
      <c r="M59" s="4" t="s">
        <v>100</v>
      </c>
      <c r="N59" s="6" t="s">
        <v>100</v>
      </c>
      <c r="O59" s="8">
        <v>496377</v>
      </c>
      <c r="P59" s="4" t="s">
        <v>100</v>
      </c>
      <c r="Q59" s="6" t="s">
        <v>100</v>
      </c>
      <c r="R59" s="8">
        <v>0</v>
      </c>
      <c r="S59" s="4" t="s">
        <v>100</v>
      </c>
      <c r="T59" s="6" t="s">
        <v>100</v>
      </c>
      <c r="U59" s="8">
        <f t="shared" si="12"/>
        <v>2055924</v>
      </c>
      <c r="V59" s="4" t="s">
        <v>100</v>
      </c>
    </row>
    <row r="60" spans="1:22" x14ac:dyDescent="0.15">
      <c r="A60" s="32" t="s">
        <v>55</v>
      </c>
      <c r="B60" s="6" t="s">
        <v>100</v>
      </c>
      <c r="C60" s="8">
        <v>4353359</v>
      </c>
      <c r="D60" s="4" t="s">
        <v>100</v>
      </c>
      <c r="E60" s="6" t="s">
        <v>100</v>
      </c>
      <c r="F60" s="8">
        <v>106103</v>
      </c>
      <c r="G60" s="4" t="s">
        <v>100</v>
      </c>
      <c r="H60" s="6" t="s">
        <v>100</v>
      </c>
      <c r="I60" s="8">
        <v>0</v>
      </c>
      <c r="J60" s="4" t="s">
        <v>100</v>
      </c>
      <c r="K60" s="6" t="s">
        <v>100</v>
      </c>
      <c r="L60" s="8">
        <f t="shared" si="11"/>
        <v>4459462</v>
      </c>
      <c r="M60" s="4" t="s">
        <v>100</v>
      </c>
      <c r="N60" s="6" t="s">
        <v>100</v>
      </c>
      <c r="O60" s="8">
        <v>1588454</v>
      </c>
      <c r="P60" s="4" t="s">
        <v>100</v>
      </c>
      <c r="Q60" s="6" t="s">
        <v>100</v>
      </c>
      <c r="R60" s="8">
        <v>0</v>
      </c>
      <c r="S60" s="4" t="s">
        <v>100</v>
      </c>
      <c r="T60" s="6" t="s">
        <v>100</v>
      </c>
      <c r="U60" s="8">
        <f t="shared" si="12"/>
        <v>6047916</v>
      </c>
      <c r="V60" s="4" t="s">
        <v>100</v>
      </c>
    </row>
    <row r="61" spans="1:22" x14ac:dyDescent="0.15">
      <c r="A61" s="32" t="s">
        <v>119</v>
      </c>
      <c r="C61" s="8">
        <v>12365</v>
      </c>
      <c r="D61" s="4" t="s">
        <v>100</v>
      </c>
      <c r="E61" s="6" t="s">
        <v>100</v>
      </c>
      <c r="F61" s="8">
        <v>3559</v>
      </c>
      <c r="G61" s="4" t="s">
        <v>100</v>
      </c>
      <c r="H61" s="6" t="s">
        <v>100</v>
      </c>
      <c r="I61" s="8">
        <v>0</v>
      </c>
      <c r="J61" s="4" t="s">
        <v>100</v>
      </c>
      <c r="K61" s="6" t="s">
        <v>100</v>
      </c>
      <c r="L61" s="8">
        <f t="shared" ref="L61" si="13">SUM(C61:I61)</f>
        <v>15924</v>
      </c>
      <c r="M61" s="4" t="s">
        <v>100</v>
      </c>
      <c r="N61" s="6" t="s">
        <v>100</v>
      </c>
      <c r="O61" s="8">
        <v>5068</v>
      </c>
      <c r="P61" s="4" t="s">
        <v>100</v>
      </c>
      <c r="Q61" s="6" t="s">
        <v>100</v>
      </c>
      <c r="R61" s="8">
        <v>0</v>
      </c>
      <c r="S61" s="4" t="s">
        <v>100</v>
      </c>
      <c r="T61" s="6" t="s">
        <v>100</v>
      </c>
      <c r="U61" s="8">
        <f t="shared" ref="U61" si="14">SUM(L61:R61)</f>
        <v>20992</v>
      </c>
    </row>
    <row r="62" spans="1:22" x14ac:dyDescent="0.15">
      <c r="A62" s="32" t="s">
        <v>56</v>
      </c>
      <c r="B62" s="6" t="s">
        <v>100</v>
      </c>
      <c r="C62" s="8">
        <v>16304</v>
      </c>
      <c r="D62" s="4" t="s">
        <v>100</v>
      </c>
      <c r="E62" s="6" t="s">
        <v>100</v>
      </c>
      <c r="F62" s="8">
        <v>4693</v>
      </c>
      <c r="G62" s="4" t="s">
        <v>100</v>
      </c>
      <c r="H62" s="6" t="s">
        <v>100</v>
      </c>
      <c r="I62" s="8">
        <v>0</v>
      </c>
      <c r="J62" s="4" t="s">
        <v>100</v>
      </c>
      <c r="K62" s="6" t="s">
        <v>100</v>
      </c>
      <c r="L62" s="8">
        <f t="shared" si="11"/>
        <v>20997</v>
      </c>
      <c r="M62" s="4" t="s">
        <v>100</v>
      </c>
      <c r="N62" s="6" t="s">
        <v>100</v>
      </c>
      <c r="O62" s="8">
        <v>6682</v>
      </c>
      <c r="P62" s="4" t="s">
        <v>100</v>
      </c>
      <c r="Q62" s="6" t="s">
        <v>100</v>
      </c>
      <c r="R62" s="8">
        <v>0</v>
      </c>
      <c r="S62" s="4" t="s">
        <v>100</v>
      </c>
      <c r="T62" s="6" t="s">
        <v>100</v>
      </c>
      <c r="U62" s="8">
        <f t="shared" si="12"/>
        <v>27679</v>
      </c>
      <c r="V62" s="4" t="s">
        <v>100</v>
      </c>
    </row>
    <row r="63" spans="1:22" x14ac:dyDescent="0.15">
      <c r="A63" s="32" t="s">
        <v>57</v>
      </c>
      <c r="B63" s="6" t="s">
        <v>100</v>
      </c>
      <c r="C63" s="8">
        <v>20909485</v>
      </c>
      <c r="D63" s="4" t="s">
        <v>100</v>
      </c>
      <c r="E63" s="6" t="s">
        <v>100</v>
      </c>
      <c r="F63" s="36">
        <v>509623</v>
      </c>
      <c r="G63" s="4" t="s">
        <v>100</v>
      </c>
      <c r="H63" s="6" t="s">
        <v>100</v>
      </c>
      <c r="I63" s="8">
        <v>0</v>
      </c>
      <c r="J63" s="4" t="s">
        <v>100</v>
      </c>
      <c r="K63" s="6" t="s">
        <v>100</v>
      </c>
      <c r="L63" s="8">
        <f t="shared" si="11"/>
        <v>21419108</v>
      </c>
      <c r="M63" s="4" t="s">
        <v>100</v>
      </c>
      <c r="N63" s="6" t="s">
        <v>100</v>
      </c>
      <c r="O63" s="8">
        <v>7629458</v>
      </c>
      <c r="P63" s="4" t="s">
        <v>100</v>
      </c>
      <c r="Q63" s="6" t="s">
        <v>100</v>
      </c>
      <c r="R63" s="8">
        <v>0</v>
      </c>
      <c r="S63" s="4" t="s">
        <v>100</v>
      </c>
      <c r="T63" s="6" t="s">
        <v>100</v>
      </c>
      <c r="U63" s="8">
        <f t="shared" si="12"/>
        <v>29048566</v>
      </c>
      <c r="V63" s="4" t="s">
        <v>100</v>
      </c>
    </row>
    <row r="64" spans="1:22" x14ac:dyDescent="0.15">
      <c r="A64" s="32" t="s">
        <v>58</v>
      </c>
      <c r="B64" s="6" t="s">
        <v>100</v>
      </c>
      <c r="C64" s="8">
        <v>1259081</v>
      </c>
      <c r="D64" s="4" t="s">
        <v>100</v>
      </c>
      <c r="E64" s="6" t="s">
        <v>100</v>
      </c>
      <c r="F64" s="8">
        <v>34188</v>
      </c>
      <c r="G64" s="4" t="s">
        <v>100</v>
      </c>
      <c r="H64" s="6" t="s">
        <v>100</v>
      </c>
      <c r="I64" s="8">
        <v>0</v>
      </c>
      <c r="J64" s="4" t="s">
        <v>100</v>
      </c>
      <c r="K64" s="6" t="s">
        <v>100</v>
      </c>
      <c r="L64" s="8">
        <f t="shared" si="11"/>
        <v>1293269</v>
      </c>
      <c r="M64" s="4" t="s">
        <v>100</v>
      </c>
      <c r="N64" s="6" t="s">
        <v>100</v>
      </c>
      <c r="O64" s="8">
        <v>468920</v>
      </c>
      <c r="P64" s="4" t="s">
        <v>100</v>
      </c>
      <c r="Q64" s="6" t="s">
        <v>100</v>
      </c>
      <c r="R64" s="8">
        <v>0</v>
      </c>
      <c r="S64" s="4" t="s">
        <v>100</v>
      </c>
      <c r="T64" s="6" t="s">
        <v>100</v>
      </c>
      <c r="U64" s="8">
        <f t="shared" si="12"/>
        <v>1762189</v>
      </c>
      <c r="V64" s="4" t="s">
        <v>100</v>
      </c>
    </row>
    <row r="65" spans="1:22" x14ac:dyDescent="0.15">
      <c r="A65" s="32" t="s">
        <v>123</v>
      </c>
      <c r="B65" s="6" t="s">
        <v>100</v>
      </c>
      <c r="C65" s="8">
        <v>75706</v>
      </c>
      <c r="D65" s="4" t="s">
        <v>100</v>
      </c>
      <c r="E65" s="6" t="s">
        <v>100</v>
      </c>
      <c r="F65" s="8">
        <v>21793</v>
      </c>
      <c r="G65" s="4" t="s">
        <v>100</v>
      </c>
      <c r="H65" s="6" t="s">
        <v>100</v>
      </c>
      <c r="I65" s="8">
        <v>0</v>
      </c>
      <c r="J65" s="4" t="s">
        <v>100</v>
      </c>
      <c r="K65" s="6" t="s">
        <v>100</v>
      </c>
      <c r="L65" s="8">
        <f t="shared" si="11"/>
        <v>97499</v>
      </c>
      <c r="M65" s="4" t="s">
        <v>100</v>
      </c>
      <c r="N65" s="6" t="s">
        <v>100</v>
      </c>
      <c r="O65" s="8">
        <v>31032</v>
      </c>
      <c r="P65" s="4" t="s">
        <v>100</v>
      </c>
      <c r="Q65" s="6" t="s">
        <v>100</v>
      </c>
      <c r="R65" s="8">
        <v>0</v>
      </c>
      <c r="S65" s="4" t="s">
        <v>100</v>
      </c>
      <c r="T65" s="6" t="s">
        <v>100</v>
      </c>
      <c r="U65" s="8">
        <f t="shared" si="12"/>
        <v>128531</v>
      </c>
      <c r="V65" s="4" t="s">
        <v>100</v>
      </c>
    </row>
    <row r="66" spans="1:22" x14ac:dyDescent="0.15">
      <c r="A66" s="32" t="s">
        <v>44</v>
      </c>
      <c r="B66" s="6" t="s">
        <v>100</v>
      </c>
      <c r="C66" s="8">
        <v>18820</v>
      </c>
      <c r="D66" s="4" t="s">
        <v>100</v>
      </c>
      <c r="E66" s="6" t="s">
        <v>100</v>
      </c>
      <c r="F66" s="8">
        <v>5418</v>
      </c>
      <c r="G66" s="4" t="s">
        <v>100</v>
      </c>
      <c r="H66" s="6" t="s">
        <v>100</v>
      </c>
      <c r="I66" s="8">
        <v>0</v>
      </c>
      <c r="J66" s="4" t="s">
        <v>100</v>
      </c>
      <c r="K66" s="6" t="s">
        <v>100</v>
      </c>
      <c r="L66" s="8">
        <f t="shared" si="11"/>
        <v>24238</v>
      </c>
      <c r="M66" s="4" t="s">
        <v>100</v>
      </c>
      <c r="N66" s="6" t="s">
        <v>100</v>
      </c>
      <c r="O66" s="8">
        <v>786093</v>
      </c>
      <c r="P66" s="4" t="s">
        <v>100</v>
      </c>
      <c r="Q66" s="6" t="s">
        <v>100</v>
      </c>
      <c r="R66" s="8">
        <v>0</v>
      </c>
      <c r="S66" s="4" t="s">
        <v>100</v>
      </c>
      <c r="T66" s="6" t="s">
        <v>100</v>
      </c>
      <c r="U66" s="8">
        <f t="shared" si="12"/>
        <v>810331</v>
      </c>
      <c r="V66" s="4" t="s">
        <v>100</v>
      </c>
    </row>
    <row r="67" spans="1:22" x14ac:dyDescent="0.15">
      <c r="A67" s="32" t="s">
        <v>59</v>
      </c>
      <c r="B67" s="6" t="s">
        <v>100</v>
      </c>
      <c r="C67" s="8">
        <v>18298</v>
      </c>
      <c r="D67" s="4" t="s">
        <v>100</v>
      </c>
      <c r="E67" s="6" t="s">
        <v>100</v>
      </c>
      <c r="F67" s="8">
        <v>5267</v>
      </c>
      <c r="G67" s="4" t="s">
        <v>100</v>
      </c>
      <c r="H67" s="6" t="s">
        <v>100</v>
      </c>
      <c r="I67" s="8">
        <v>0</v>
      </c>
      <c r="J67" s="4" t="s">
        <v>100</v>
      </c>
      <c r="K67" s="6" t="s">
        <v>100</v>
      </c>
      <c r="L67" s="8">
        <f t="shared" si="11"/>
        <v>23565</v>
      </c>
      <c r="M67" s="4" t="s">
        <v>100</v>
      </c>
      <c r="N67" s="6" t="s">
        <v>100</v>
      </c>
      <c r="O67" s="8">
        <v>7500</v>
      </c>
      <c r="P67" s="4" t="s">
        <v>100</v>
      </c>
      <c r="Q67" s="6" t="s">
        <v>100</v>
      </c>
      <c r="R67" s="8">
        <v>0</v>
      </c>
      <c r="S67" s="4" t="s">
        <v>100</v>
      </c>
      <c r="T67" s="6" t="s">
        <v>100</v>
      </c>
      <c r="U67" s="8">
        <f t="shared" si="12"/>
        <v>31065</v>
      </c>
      <c r="V67" s="4" t="s">
        <v>100</v>
      </c>
    </row>
    <row r="68" spans="1:22" x14ac:dyDescent="0.15">
      <c r="A68" s="32" t="s">
        <v>45</v>
      </c>
      <c r="B68" s="6" t="s">
        <v>100</v>
      </c>
      <c r="C68" s="8">
        <v>79706197</v>
      </c>
      <c r="D68" s="4" t="s">
        <v>100</v>
      </c>
      <c r="E68" s="6" t="s">
        <v>100</v>
      </c>
      <c r="F68" s="8">
        <v>1942667</v>
      </c>
      <c r="G68" s="4" t="s">
        <v>100</v>
      </c>
      <c r="H68" s="6" t="s">
        <v>100</v>
      </c>
      <c r="I68" s="8">
        <v>0</v>
      </c>
      <c r="J68" s="4" t="s">
        <v>100</v>
      </c>
      <c r="K68" s="6" t="s">
        <v>100</v>
      </c>
      <c r="L68" s="8">
        <f t="shared" si="11"/>
        <v>81648864</v>
      </c>
      <c r="M68" s="4" t="s">
        <v>100</v>
      </c>
      <c r="N68" s="6" t="s">
        <v>100</v>
      </c>
      <c r="O68" s="8">
        <v>29083218</v>
      </c>
      <c r="P68" s="4" t="s">
        <v>100</v>
      </c>
      <c r="Q68" s="6" t="s">
        <v>100</v>
      </c>
      <c r="R68" s="8">
        <v>0</v>
      </c>
      <c r="S68" s="4" t="s">
        <v>100</v>
      </c>
      <c r="T68" s="6" t="s">
        <v>100</v>
      </c>
      <c r="U68" s="8">
        <f t="shared" si="12"/>
        <v>110732082</v>
      </c>
      <c r="V68" s="4" t="s">
        <v>100</v>
      </c>
    </row>
    <row r="69" spans="1:22" x14ac:dyDescent="0.15">
      <c r="A69" s="32" t="s">
        <v>109</v>
      </c>
      <c r="C69" s="8">
        <v>67754</v>
      </c>
      <c r="D69" s="4" t="s">
        <v>100</v>
      </c>
      <c r="E69" s="6" t="s">
        <v>100</v>
      </c>
      <c r="F69" s="8">
        <v>19504</v>
      </c>
      <c r="G69" s="4" t="s">
        <v>100</v>
      </c>
      <c r="H69" s="6" t="s">
        <v>100</v>
      </c>
      <c r="I69" s="8">
        <v>0</v>
      </c>
      <c r="J69" s="4" t="s">
        <v>100</v>
      </c>
      <c r="K69" s="6" t="s">
        <v>100</v>
      </c>
      <c r="L69" s="8">
        <f t="shared" si="11"/>
        <v>87258</v>
      </c>
      <c r="M69" s="4" t="s">
        <v>100</v>
      </c>
      <c r="N69" s="6" t="s">
        <v>100</v>
      </c>
      <c r="O69" s="8">
        <v>27773</v>
      </c>
      <c r="P69" s="4" t="s">
        <v>100</v>
      </c>
      <c r="Q69" s="6" t="s">
        <v>100</v>
      </c>
      <c r="R69" s="8">
        <v>0</v>
      </c>
      <c r="S69" s="4" t="s">
        <v>100</v>
      </c>
      <c r="T69" s="6" t="s">
        <v>100</v>
      </c>
      <c r="U69" s="8">
        <f t="shared" si="12"/>
        <v>115031</v>
      </c>
    </row>
    <row r="70" spans="1:22" x14ac:dyDescent="0.15">
      <c r="A70" s="32" t="s">
        <v>48</v>
      </c>
      <c r="B70" s="6" t="s">
        <v>100</v>
      </c>
      <c r="C70" s="8">
        <v>76036</v>
      </c>
      <c r="D70" s="4" t="s">
        <v>100</v>
      </c>
      <c r="E70" s="6" t="s">
        <v>100</v>
      </c>
      <c r="F70" s="8">
        <v>21888</v>
      </c>
      <c r="G70" s="4" t="s">
        <v>100</v>
      </c>
      <c r="H70" s="6" t="s">
        <v>100</v>
      </c>
      <c r="I70" s="8">
        <v>0</v>
      </c>
      <c r="J70" s="4" t="s">
        <v>100</v>
      </c>
      <c r="K70" s="6" t="s">
        <v>100</v>
      </c>
      <c r="L70" s="8">
        <f t="shared" si="11"/>
        <v>97924</v>
      </c>
      <c r="M70" s="4" t="s">
        <v>100</v>
      </c>
      <c r="N70" s="6" t="s">
        <v>100</v>
      </c>
      <c r="O70" s="8">
        <v>31168</v>
      </c>
      <c r="P70" s="4" t="s">
        <v>100</v>
      </c>
      <c r="Q70" s="6" t="s">
        <v>100</v>
      </c>
      <c r="R70" s="8">
        <v>0</v>
      </c>
      <c r="S70" s="4" t="s">
        <v>100</v>
      </c>
      <c r="T70" s="6" t="s">
        <v>100</v>
      </c>
      <c r="U70" s="8">
        <f t="shared" si="12"/>
        <v>129092</v>
      </c>
      <c r="V70" s="4" t="s">
        <v>100</v>
      </c>
    </row>
    <row r="71" spans="1:22" x14ac:dyDescent="0.15">
      <c r="A71" s="32" t="s">
        <v>60</v>
      </c>
      <c r="B71" s="6" t="s">
        <v>100</v>
      </c>
      <c r="C71" s="8">
        <v>34280</v>
      </c>
      <c r="D71" s="4" t="s">
        <v>100</v>
      </c>
      <c r="E71" s="6" t="s">
        <v>100</v>
      </c>
      <c r="F71" s="8">
        <v>1722</v>
      </c>
      <c r="G71" s="4" t="s">
        <v>100</v>
      </c>
      <c r="H71" s="6" t="s">
        <v>100</v>
      </c>
      <c r="I71" s="8">
        <v>0</v>
      </c>
      <c r="J71" s="4" t="s">
        <v>100</v>
      </c>
      <c r="K71" s="6" t="s">
        <v>100</v>
      </c>
      <c r="L71" s="8">
        <f t="shared" si="11"/>
        <v>36002</v>
      </c>
      <c r="M71" s="4" t="s">
        <v>100</v>
      </c>
      <c r="N71" s="6" t="s">
        <v>100</v>
      </c>
      <c r="O71" s="8">
        <v>31560</v>
      </c>
      <c r="P71" s="4" t="s">
        <v>100</v>
      </c>
      <c r="Q71" s="6" t="s">
        <v>100</v>
      </c>
      <c r="R71" s="8">
        <v>0</v>
      </c>
      <c r="S71" s="4" t="s">
        <v>100</v>
      </c>
      <c r="T71" s="6" t="s">
        <v>100</v>
      </c>
      <c r="U71" s="8">
        <f t="shared" si="12"/>
        <v>67562</v>
      </c>
      <c r="V71" s="4" t="s">
        <v>100</v>
      </c>
    </row>
    <row r="72" spans="1:22" x14ac:dyDescent="0.15">
      <c r="A72" s="32" t="s">
        <v>61</v>
      </c>
      <c r="B72" s="6" t="s">
        <v>101</v>
      </c>
      <c r="C72" s="8">
        <f>SUM(C73:C82)</f>
        <v>0</v>
      </c>
      <c r="D72" s="4" t="s">
        <v>103</v>
      </c>
      <c r="E72" s="6" t="s">
        <v>101</v>
      </c>
      <c r="F72" s="8">
        <f>SUM(F73:F85)</f>
        <v>5194661</v>
      </c>
      <c r="G72" s="4" t="s">
        <v>103</v>
      </c>
      <c r="H72" s="6" t="s">
        <v>101</v>
      </c>
      <c r="I72" s="8">
        <f>SUM(I73:I82)</f>
        <v>0</v>
      </c>
      <c r="J72" s="4" t="s">
        <v>103</v>
      </c>
      <c r="K72" s="6" t="s">
        <v>101</v>
      </c>
      <c r="L72" s="8">
        <f>SUM(L73:L85)</f>
        <v>5194661</v>
      </c>
      <c r="M72" s="4" t="s">
        <v>103</v>
      </c>
      <c r="N72" s="6" t="s">
        <v>101</v>
      </c>
      <c r="O72" s="8">
        <f>SUM(O73:O82)</f>
        <v>0</v>
      </c>
      <c r="P72" s="4" t="s">
        <v>103</v>
      </c>
      <c r="Q72" s="6" t="s">
        <v>101</v>
      </c>
      <c r="R72" s="8">
        <f>SUM(R73:R82)</f>
        <v>0</v>
      </c>
      <c r="S72" s="4" t="s">
        <v>103</v>
      </c>
      <c r="T72" s="6" t="s">
        <v>101</v>
      </c>
      <c r="U72" s="8">
        <f>SUM(U73:U85)</f>
        <v>5194661</v>
      </c>
      <c r="V72" s="4" t="s">
        <v>103</v>
      </c>
    </row>
    <row r="73" spans="1:22" x14ac:dyDescent="0.15">
      <c r="A73" s="32" t="s">
        <v>36</v>
      </c>
      <c r="B73" s="6" t="s">
        <v>100</v>
      </c>
      <c r="C73" s="8">
        <v>0</v>
      </c>
      <c r="D73" s="4" t="s">
        <v>100</v>
      </c>
      <c r="E73" s="6" t="s">
        <v>100</v>
      </c>
      <c r="F73" s="8">
        <v>2901163</v>
      </c>
      <c r="G73" s="4" t="s">
        <v>100</v>
      </c>
      <c r="H73" s="6" t="s">
        <v>100</v>
      </c>
      <c r="I73" s="8">
        <v>0</v>
      </c>
      <c r="J73" s="4" t="s">
        <v>100</v>
      </c>
      <c r="K73" s="6" t="s">
        <v>100</v>
      </c>
      <c r="L73" s="8">
        <f t="shared" ref="L73:L82" si="15">SUM(C73:I73)</f>
        <v>2901163</v>
      </c>
      <c r="M73" s="4" t="s">
        <v>100</v>
      </c>
      <c r="N73" s="6" t="s">
        <v>100</v>
      </c>
      <c r="O73" s="8">
        <v>0</v>
      </c>
      <c r="P73" s="4" t="s">
        <v>100</v>
      </c>
      <c r="Q73" s="6" t="s">
        <v>100</v>
      </c>
      <c r="R73" s="8">
        <v>0</v>
      </c>
      <c r="S73" s="4" t="s">
        <v>100</v>
      </c>
      <c r="T73" s="6" t="s">
        <v>100</v>
      </c>
      <c r="U73" s="8">
        <f t="shared" ref="U73:U82" si="16">SUM(L73:R73)</f>
        <v>2901163</v>
      </c>
      <c r="V73" s="4" t="s">
        <v>100</v>
      </c>
    </row>
    <row r="74" spans="1:22" x14ac:dyDescent="0.15">
      <c r="A74" s="32" t="s">
        <v>37</v>
      </c>
      <c r="B74" s="6" t="s">
        <v>100</v>
      </c>
      <c r="C74" s="8">
        <v>0</v>
      </c>
      <c r="D74" s="4" t="s">
        <v>100</v>
      </c>
      <c r="E74" s="6" t="s">
        <v>100</v>
      </c>
      <c r="F74" s="8">
        <v>112143</v>
      </c>
      <c r="G74" s="4" t="s">
        <v>100</v>
      </c>
      <c r="H74" s="6" t="s">
        <v>100</v>
      </c>
      <c r="I74" s="8">
        <v>0</v>
      </c>
      <c r="J74" s="4" t="s">
        <v>100</v>
      </c>
      <c r="K74" s="6" t="s">
        <v>100</v>
      </c>
      <c r="L74" s="8">
        <f t="shared" si="15"/>
        <v>112143</v>
      </c>
      <c r="M74" s="4" t="s">
        <v>100</v>
      </c>
      <c r="N74" s="6" t="s">
        <v>100</v>
      </c>
      <c r="O74" s="8">
        <v>0</v>
      </c>
      <c r="P74" s="4" t="s">
        <v>100</v>
      </c>
      <c r="Q74" s="6" t="s">
        <v>100</v>
      </c>
      <c r="R74" s="8">
        <v>0</v>
      </c>
      <c r="S74" s="4" t="s">
        <v>100</v>
      </c>
      <c r="T74" s="6" t="s">
        <v>100</v>
      </c>
      <c r="U74" s="8">
        <f t="shared" si="16"/>
        <v>112143</v>
      </c>
      <c r="V74" s="4" t="s">
        <v>100</v>
      </c>
    </row>
    <row r="75" spans="1:22" x14ac:dyDescent="0.15">
      <c r="A75" s="32" t="s">
        <v>38</v>
      </c>
      <c r="B75" s="6" t="s">
        <v>100</v>
      </c>
      <c r="C75" s="8">
        <v>0</v>
      </c>
      <c r="D75" s="4" t="s">
        <v>100</v>
      </c>
      <c r="E75" s="6" t="s">
        <v>100</v>
      </c>
      <c r="F75" s="8">
        <v>100980</v>
      </c>
      <c r="G75" s="4" t="s">
        <v>100</v>
      </c>
      <c r="H75" s="6" t="s">
        <v>100</v>
      </c>
      <c r="I75" s="8">
        <v>0</v>
      </c>
      <c r="J75" s="4" t="s">
        <v>100</v>
      </c>
      <c r="K75" s="6" t="s">
        <v>100</v>
      </c>
      <c r="L75" s="8">
        <f t="shared" si="15"/>
        <v>100980</v>
      </c>
      <c r="M75" s="4" t="s">
        <v>100</v>
      </c>
      <c r="N75" s="6" t="s">
        <v>100</v>
      </c>
      <c r="O75" s="8">
        <v>0</v>
      </c>
      <c r="P75" s="4" t="s">
        <v>100</v>
      </c>
      <c r="Q75" s="6" t="s">
        <v>100</v>
      </c>
      <c r="R75" s="8">
        <v>0</v>
      </c>
      <c r="S75" s="4" t="s">
        <v>100</v>
      </c>
      <c r="T75" s="6" t="s">
        <v>100</v>
      </c>
      <c r="U75" s="8">
        <f t="shared" si="16"/>
        <v>100980</v>
      </c>
      <c r="V75" s="4" t="s">
        <v>100</v>
      </c>
    </row>
    <row r="76" spans="1:22" x14ac:dyDescent="0.15">
      <c r="A76" s="32" t="s">
        <v>39</v>
      </c>
      <c r="B76" s="6" t="s">
        <v>100</v>
      </c>
      <c r="C76" s="8">
        <v>0</v>
      </c>
      <c r="D76" s="4" t="s">
        <v>100</v>
      </c>
      <c r="E76" s="6" t="s">
        <v>100</v>
      </c>
      <c r="F76" s="8">
        <v>344665</v>
      </c>
      <c r="G76" s="4" t="s">
        <v>100</v>
      </c>
      <c r="H76" s="6" t="s">
        <v>100</v>
      </c>
      <c r="I76" s="8">
        <v>0</v>
      </c>
      <c r="J76" s="4" t="s">
        <v>100</v>
      </c>
      <c r="K76" s="6" t="s">
        <v>100</v>
      </c>
      <c r="L76" s="8">
        <f t="shared" si="15"/>
        <v>344665</v>
      </c>
      <c r="M76" s="4" t="s">
        <v>100</v>
      </c>
      <c r="N76" s="6" t="s">
        <v>100</v>
      </c>
      <c r="O76" s="8">
        <v>0</v>
      </c>
      <c r="P76" s="4" t="s">
        <v>100</v>
      </c>
      <c r="Q76" s="6" t="s">
        <v>100</v>
      </c>
      <c r="R76" s="8">
        <v>0</v>
      </c>
      <c r="S76" s="4" t="s">
        <v>100</v>
      </c>
      <c r="T76" s="6" t="s">
        <v>100</v>
      </c>
      <c r="U76" s="8">
        <f t="shared" si="16"/>
        <v>344665</v>
      </c>
      <c r="V76" s="4" t="s">
        <v>100</v>
      </c>
    </row>
    <row r="77" spans="1:22" x14ac:dyDescent="0.15">
      <c r="A77" s="32" t="s">
        <v>40</v>
      </c>
      <c r="B77" s="6" t="s">
        <v>100</v>
      </c>
      <c r="C77" s="8">
        <v>0</v>
      </c>
      <c r="D77" s="4" t="s">
        <v>100</v>
      </c>
      <c r="E77" s="6" t="s">
        <v>100</v>
      </c>
      <c r="F77" s="8">
        <v>3268</v>
      </c>
      <c r="G77" s="4" t="s">
        <v>100</v>
      </c>
      <c r="H77" s="6" t="s">
        <v>100</v>
      </c>
      <c r="I77" s="8">
        <v>0</v>
      </c>
      <c r="J77" s="4" t="s">
        <v>100</v>
      </c>
      <c r="K77" s="6" t="s">
        <v>100</v>
      </c>
      <c r="L77" s="8">
        <f t="shared" si="15"/>
        <v>3268</v>
      </c>
      <c r="M77" s="4" t="s">
        <v>100</v>
      </c>
      <c r="N77" s="6" t="s">
        <v>100</v>
      </c>
      <c r="O77" s="8">
        <v>0</v>
      </c>
      <c r="P77" s="4" t="s">
        <v>100</v>
      </c>
      <c r="Q77" s="6" t="s">
        <v>100</v>
      </c>
      <c r="R77" s="8">
        <v>0</v>
      </c>
      <c r="S77" s="4" t="s">
        <v>100</v>
      </c>
      <c r="T77" s="6" t="s">
        <v>100</v>
      </c>
      <c r="U77" s="8">
        <f t="shared" si="16"/>
        <v>3268</v>
      </c>
      <c r="V77" s="4" t="s">
        <v>100</v>
      </c>
    </row>
    <row r="78" spans="1:22" hidden="1" x14ac:dyDescent="0.15">
      <c r="A78" s="32" t="s">
        <v>41</v>
      </c>
      <c r="B78" s="6" t="s">
        <v>100</v>
      </c>
      <c r="C78" s="8">
        <v>0</v>
      </c>
      <c r="D78" s="4" t="s">
        <v>100</v>
      </c>
      <c r="E78" s="6" t="s">
        <v>100</v>
      </c>
      <c r="G78" s="4" t="s">
        <v>100</v>
      </c>
      <c r="H78" s="6" t="s">
        <v>100</v>
      </c>
      <c r="I78" s="8">
        <v>0</v>
      </c>
      <c r="J78" s="4" t="s">
        <v>100</v>
      </c>
      <c r="K78" s="6" t="s">
        <v>100</v>
      </c>
      <c r="L78" s="8">
        <f t="shared" si="15"/>
        <v>0</v>
      </c>
      <c r="M78" s="4" t="s">
        <v>100</v>
      </c>
      <c r="N78" s="6" t="s">
        <v>100</v>
      </c>
      <c r="O78" s="8">
        <v>0</v>
      </c>
      <c r="P78" s="4" t="s">
        <v>100</v>
      </c>
      <c r="Q78" s="6" t="s">
        <v>100</v>
      </c>
      <c r="R78" s="8">
        <v>0</v>
      </c>
      <c r="S78" s="4" t="s">
        <v>100</v>
      </c>
      <c r="T78" s="6" t="s">
        <v>100</v>
      </c>
      <c r="U78" s="8">
        <f t="shared" si="16"/>
        <v>0</v>
      </c>
      <c r="V78" s="4" t="s">
        <v>100</v>
      </c>
    </row>
    <row r="79" spans="1:22" x14ac:dyDescent="0.15">
      <c r="A79" s="32" t="s">
        <v>42</v>
      </c>
      <c r="B79" s="6" t="s">
        <v>100</v>
      </c>
      <c r="C79" s="8">
        <v>0</v>
      </c>
      <c r="D79" s="4" t="s">
        <v>100</v>
      </c>
      <c r="E79" s="6" t="s">
        <v>100</v>
      </c>
      <c r="F79" s="8">
        <v>2963</v>
      </c>
      <c r="G79" s="4" t="s">
        <v>100</v>
      </c>
      <c r="H79" s="6" t="s">
        <v>100</v>
      </c>
      <c r="I79" s="8">
        <v>0</v>
      </c>
      <c r="J79" s="4" t="s">
        <v>100</v>
      </c>
      <c r="K79" s="6" t="s">
        <v>100</v>
      </c>
      <c r="L79" s="8">
        <f t="shared" si="15"/>
        <v>2963</v>
      </c>
      <c r="M79" s="4" t="s">
        <v>100</v>
      </c>
      <c r="N79" s="6" t="s">
        <v>100</v>
      </c>
      <c r="O79" s="8">
        <v>0</v>
      </c>
      <c r="P79" s="4" t="s">
        <v>100</v>
      </c>
      <c r="Q79" s="6" t="s">
        <v>100</v>
      </c>
      <c r="R79" s="8">
        <v>0</v>
      </c>
      <c r="S79" s="4" t="s">
        <v>100</v>
      </c>
      <c r="T79" s="6" t="s">
        <v>100</v>
      </c>
      <c r="U79" s="8">
        <f t="shared" si="16"/>
        <v>2963</v>
      </c>
      <c r="V79" s="4" t="s">
        <v>100</v>
      </c>
    </row>
    <row r="80" spans="1:22" x14ac:dyDescent="0.15">
      <c r="A80" s="32" t="s">
        <v>43</v>
      </c>
      <c r="B80" s="6" t="s">
        <v>100</v>
      </c>
      <c r="C80" s="8">
        <v>0</v>
      </c>
      <c r="D80" s="4" t="s">
        <v>100</v>
      </c>
      <c r="E80" s="6" t="s">
        <v>100</v>
      </c>
      <c r="F80" s="8">
        <v>77688</v>
      </c>
      <c r="G80" s="4" t="s">
        <v>100</v>
      </c>
      <c r="H80" s="6" t="s">
        <v>100</v>
      </c>
      <c r="I80" s="8">
        <v>0</v>
      </c>
      <c r="J80" s="4" t="s">
        <v>100</v>
      </c>
      <c r="K80" s="6" t="s">
        <v>100</v>
      </c>
      <c r="L80" s="8">
        <f t="shared" ref="L80" si="17">SUM(C80:I80)</f>
        <v>77688</v>
      </c>
      <c r="M80" s="4" t="s">
        <v>100</v>
      </c>
      <c r="N80" s="6" t="s">
        <v>100</v>
      </c>
      <c r="O80" s="8">
        <v>0</v>
      </c>
      <c r="P80" s="4" t="s">
        <v>100</v>
      </c>
      <c r="Q80" s="6" t="s">
        <v>100</v>
      </c>
      <c r="R80" s="8">
        <v>0</v>
      </c>
      <c r="S80" s="4" t="s">
        <v>100</v>
      </c>
      <c r="T80" s="6" t="s">
        <v>100</v>
      </c>
      <c r="U80" s="8">
        <f t="shared" ref="U80" si="18">SUM(L80:R80)</f>
        <v>77688</v>
      </c>
    </row>
    <row r="81" spans="1:22" hidden="1" x14ac:dyDescent="0.15">
      <c r="A81" s="32" t="s">
        <v>123</v>
      </c>
      <c r="B81" s="6" t="s">
        <v>100</v>
      </c>
      <c r="C81" s="8">
        <v>0</v>
      </c>
      <c r="D81" s="4" t="s">
        <v>100</v>
      </c>
      <c r="E81" s="6" t="s">
        <v>100</v>
      </c>
      <c r="F81" s="8">
        <v>0</v>
      </c>
      <c r="G81" s="4" t="s">
        <v>100</v>
      </c>
      <c r="H81" s="6" t="s">
        <v>100</v>
      </c>
      <c r="I81" s="8">
        <v>0</v>
      </c>
      <c r="J81" s="4" t="s">
        <v>100</v>
      </c>
      <c r="K81" s="6" t="s">
        <v>100</v>
      </c>
      <c r="L81" s="8">
        <f t="shared" si="15"/>
        <v>0</v>
      </c>
      <c r="M81" s="4" t="s">
        <v>100</v>
      </c>
      <c r="N81" s="6" t="s">
        <v>100</v>
      </c>
      <c r="O81" s="8">
        <v>0</v>
      </c>
      <c r="P81" s="4" t="s">
        <v>100</v>
      </c>
      <c r="Q81" s="6" t="s">
        <v>100</v>
      </c>
      <c r="R81" s="8">
        <v>0</v>
      </c>
      <c r="S81" s="4" t="s">
        <v>100</v>
      </c>
      <c r="T81" s="6" t="s">
        <v>100</v>
      </c>
      <c r="U81" s="8">
        <f t="shared" si="16"/>
        <v>0</v>
      </c>
      <c r="V81" s="4" t="s">
        <v>100</v>
      </c>
    </row>
    <row r="82" spans="1:22" x14ac:dyDescent="0.15">
      <c r="A82" s="32" t="s">
        <v>44</v>
      </c>
      <c r="B82" s="6" t="s">
        <v>100</v>
      </c>
      <c r="C82" s="8">
        <v>0</v>
      </c>
      <c r="D82" s="4" t="s">
        <v>100</v>
      </c>
      <c r="E82" s="6" t="s">
        <v>100</v>
      </c>
      <c r="F82" s="8">
        <v>547045</v>
      </c>
      <c r="G82" s="4" t="s">
        <v>100</v>
      </c>
      <c r="H82" s="6" t="s">
        <v>100</v>
      </c>
      <c r="I82" s="8">
        <v>0</v>
      </c>
      <c r="J82" s="4" t="s">
        <v>100</v>
      </c>
      <c r="K82" s="6" t="s">
        <v>100</v>
      </c>
      <c r="L82" s="8">
        <f t="shared" si="15"/>
        <v>547045</v>
      </c>
      <c r="M82" s="4" t="s">
        <v>100</v>
      </c>
      <c r="N82" s="6" t="s">
        <v>100</v>
      </c>
      <c r="O82" s="8">
        <v>0</v>
      </c>
      <c r="P82" s="4" t="s">
        <v>100</v>
      </c>
      <c r="Q82" s="6" t="s">
        <v>100</v>
      </c>
      <c r="R82" s="8">
        <v>0</v>
      </c>
      <c r="S82" s="4" t="s">
        <v>100</v>
      </c>
      <c r="T82" s="6" t="s">
        <v>100</v>
      </c>
      <c r="U82" s="8">
        <f t="shared" si="16"/>
        <v>547045</v>
      </c>
      <c r="V82" s="4" t="s">
        <v>100</v>
      </c>
    </row>
    <row r="83" spans="1:22" x14ac:dyDescent="0.15">
      <c r="A83" s="32" t="s">
        <v>120</v>
      </c>
      <c r="B83" s="6" t="s">
        <v>100</v>
      </c>
      <c r="C83" s="8">
        <v>0</v>
      </c>
      <c r="D83" s="4" t="s">
        <v>100</v>
      </c>
      <c r="E83" s="6" t="s">
        <v>100</v>
      </c>
      <c r="F83" s="8">
        <v>1063262</v>
      </c>
      <c r="G83" s="4" t="s">
        <v>100</v>
      </c>
      <c r="H83" s="6" t="s">
        <v>100</v>
      </c>
      <c r="I83" s="8">
        <v>0</v>
      </c>
      <c r="J83" s="4" t="s">
        <v>100</v>
      </c>
      <c r="K83" s="6" t="s">
        <v>100</v>
      </c>
      <c r="L83" s="8">
        <f t="shared" ref="L83:L85" si="19">SUM(C83:I83)</f>
        <v>1063262</v>
      </c>
      <c r="M83" s="4" t="s">
        <v>100</v>
      </c>
      <c r="N83" s="6" t="s">
        <v>100</v>
      </c>
      <c r="O83" s="8">
        <v>0</v>
      </c>
      <c r="P83" s="4" t="s">
        <v>100</v>
      </c>
      <c r="Q83" s="6" t="s">
        <v>100</v>
      </c>
      <c r="R83" s="8">
        <v>0</v>
      </c>
      <c r="S83" s="4" t="s">
        <v>100</v>
      </c>
      <c r="T83" s="6" t="s">
        <v>100</v>
      </c>
      <c r="U83" s="8">
        <f t="shared" ref="U83:U85" si="20">SUM(L83:R83)</f>
        <v>1063262</v>
      </c>
    </row>
    <row r="84" spans="1:22" x14ac:dyDescent="0.15">
      <c r="A84" s="32" t="s">
        <v>121</v>
      </c>
      <c r="B84" s="6" t="s">
        <v>100</v>
      </c>
      <c r="C84" s="8">
        <v>0</v>
      </c>
      <c r="D84" s="4" t="s">
        <v>100</v>
      </c>
      <c r="E84" s="6" t="s">
        <v>100</v>
      </c>
      <c r="F84" s="8">
        <v>24000</v>
      </c>
      <c r="G84" s="4" t="s">
        <v>100</v>
      </c>
      <c r="H84" s="6" t="s">
        <v>100</v>
      </c>
      <c r="I84" s="8">
        <v>0</v>
      </c>
      <c r="J84" s="4" t="s">
        <v>100</v>
      </c>
      <c r="K84" s="6" t="s">
        <v>100</v>
      </c>
      <c r="L84" s="8">
        <f t="shared" si="19"/>
        <v>24000</v>
      </c>
      <c r="M84" s="4" t="s">
        <v>100</v>
      </c>
      <c r="N84" s="6" t="s">
        <v>100</v>
      </c>
      <c r="O84" s="8">
        <v>0</v>
      </c>
      <c r="P84" s="4" t="s">
        <v>100</v>
      </c>
      <c r="Q84" s="6" t="s">
        <v>100</v>
      </c>
      <c r="R84" s="8">
        <v>0</v>
      </c>
      <c r="S84" s="4" t="s">
        <v>100</v>
      </c>
      <c r="T84" s="6" t="s">
        <v>100</v>
      </c>
      <c r="U84" s="8">
        <f t="shared" si="20"/>
        <v>24000</v>
      </c>
    </row>
    <row r="85" spans="1:22" x14ac:dyDescent="0.15">
      <c r="A85" s="32" t="s">
        <v>122</v>
      </c>
      <c r="B85" s="6" t="s">
        <v>100</v>
      </c>
      <c r="C85" s="8">
        <v>0</v>
      </c>
      <c r="D85" s="4" t="s">
        <v>100</v>
      </c>
      <c r="E85" s="6" t="s">
        <v>100</v>
      </c>
      <c r="F85" s="8">
        <v>17484</v>
      </c>
      <c r="G85" s="4" t="s">
        <v>100</v>
      </c>
      <c r="H85" s="6" t="s">
        <v>100</v>
      </c>
      <c r="I85" s="8">
        <v>0</v>
      </c>
      <c r="J85" s="4" t="s">
        <v>100</v>
      </c>
      <c r="K85" s="6" t="s">
        <v>100</v>
      </c>
      <c r="L85" s="8">
        <f t="shared" si="19"/>
        <v>17484</v>
      </c>
      <c r="M85" s="4" t="s">
        <v>100</v>
      </c>
      <c r="N85" s="6" t="s">
        <v>100</v>
      </c>
      <c r="O85" s="8">
        <v>0</v>
      </c>
      <c r="P85" s="4" t="s">
        <v>100</v>
      </c>
      <c r="Q85" s="6" t="s">
        <v>100</v>
      </c>
      <c r="R85" s="8">
        <v>0</v>
      </c>
      <c r="S85" s="4" t="s">
        <v>100</v>
      </c>
      <c r="T85" s="6" t="s">
        <v>100</v>
      </c>
      <c r="U85" s="8">
        <f t="shared" si="20"/>
        <v>17484</v>
      </c>
    </row>
    <row r="86" spans="1:22" x14ac:dyDescent="0.15">
      <c r="A86" s="32" t="s">
        <v>62</v>
      </c>
      <c r="B86" s="6" t="s">
        <v>99</v>
      </c>
      <c r="C86" s="8">
        <f>SUM(C87:C108)</f>
        <v>0</v>
      </c>
      <c r="D86" s="4" t="s">
        <v>102</v>
      </c>
      <c r="E86" s="6" t="s">
        <v>99</v>
      </c>
      <c r="F86" s="8">
        <f>SUM(F87:F108)</f>
        <v>0</v>
      </c>
      <c r="G86" s="4" t="s">
        <v>102</v>
      </c>
      <c r="H86" s="6" t="s">
        <v>99</v>
      </c>
      <c r="I86" s="8">
        <f>SUM(I87:I108)</f>
        <v>0</v>
      </c>
      <c r="J86" s="4" t="s">
        <v>102</v>
      </c>
      <c r="K86" s="6" t="s">
        <v>99</v>
      </c>
      <c r="L86" s="8">
        <f>SUM(L87:L108)</f>
        <v>0</v>
      </c>
      <c r="M86" s="4" t="s">
        <v>102</v>
      </c>
      <c r="N86" s="6" t="s">
        <v>99</v>
      </c>
      <c r="O86" s="8">
        <f>SUM(O87:O108)</f>
        <v>0</v>
      </c>
      <c r="P86" s="4" t="s">
        <v>102</v>
      </c>
      <c r="Q86" s="6" t="s">
        <v>99</v>
      </c>
      <c r="R86" s="8">
        <f>SUM(R87:R108)</f>
        <v>15127964</v>
      </c>
      <c r="S86" s="4" t="s">
        <v>102</v>
      </c>
      <c r="T86" s="6" t="s">
        <v>99</v>
      </c>
      <c r="U86" s="8">
        <f>SUM(U87:U108)</f>
        <v>15127964</v>
      </c>
      <c r="V86" s="4" t="s">
        <v>102</v>
      </c>
    </row>
    <row r="87" spans="1:22" x14ac:dyDescent="0.15">
      <c r="A87" s="32" t="s">
        <v>63</v>
      </c>
      <c r="B87" s="6" t="s">
        <v>100</v>
      </c>
      <c r="C87" s="8">
        <v>0</v>
      </c>
      <c r="D87" s="4" t="s">
        <v>100</v>
      </c>
      <c r="E87" s="6" t="s">
        <v>100</v>
      </c>
      <c r="F87" s="8">
        <v>0</v>
      </c>
      <c r="G87" s="4" t="s">
        <v>100</v>
      </c>
      <c r="H87" s="6" t="s">
        <v>100</v>
      </c>
      <c r="I87" s="8">
        <v>0</v>
      </c>
      <c r="J87" s="4" t="s">
        <v>100</v>
      </c>
      <c r="K87" s="6" t="s">
        <v>100</v>
      </c>
      <c r="L87" s="8">
        <f t="shared" ref="L87:L108" si="21">SUM(C87:I87)</f>
        <v>0</v>
      </c>
      <c r="M87" s="4" t="s">
        <v>100</v>
      </c>
      <c r="N87" s="6" t="s">
        <v>100</v>
      </c>
      <c r="O87" s="8">
        <v>0</v>
      </c>
      <c r="P87" s="4" t="s">
        <v>100</v>
      </c>
      <c r="Q87" s="6" t="s">
        <v>100</v>
      </c>
      <c r="R87" s="8">
        <v>759500</v>
      </c>
      <c r="S87" s="4" t="s">
        <v>100</v>
      </c>
      <c r="T87" s="6" t="s">
        <v>100</v>
      </c>
      <c r="U87" s="8">
        <f t="shared" ref="U87:U108" si="22">SUM(L87:R87)</f>
        <v>759500</v>
      </c>
      <c r="V87" s="4" t="s">
        <v>100</v>
      </c>
    </row>
    <row r="88" spans="1:22" x14ac:dyDescent="0.15">
      <c r="A88" s="34" t="s">
        <v>64</v>
      </c>
      <c r="B88" s="21" t="s">
        <v>100</v>
      </c>
      <c r="C88" s="22">
        <v>0</v>
      </c>
      <c r="D88" s="23" t="s">
        <v>100</v>
      </c>
      <c r="E88" s="21" t="s">
        <v>100</v>
      </c>
      <c r="F88" s="22">
        <v>0</v>
      </c>
      <c r="G88" s="23" t="s">
        <v>100</v>
      </c>
      <c r="H88" s="21" t="s">
        <v>100</v>
      </c>
      <c r="I88" s="22">
        <v>0</v>
      </c>
      <c r="J88" s="23" t="s">
        <v>100</v>
      </c>
      <c r="K88" s="21" t="s">
        <v>100</v>
      </c>
      <c r="L88" s="22">
        <f t="shared" si="21"/>
        <v>0</v>
      </c>
      <c r="M88" s="23" t="s">
        <v>100</v>
      </c>
      <c r="N88" s="21" t="s">
        <v>100</v>
      </c>
      <c r="O88" s="22">
        <v>0</v>
      </c>
      <c r="P88" s="23" t="s">
        <v>100</v>
      </c>
      <c r="Q88" s="21" t="s">
        <v>100</v>
      </c>
      <c r="R88" s="22">
        <v>6077138</v>
      </c>
      <c r="S88" s="23" t="s">
        <v>100</v>
      </c>
      <c r="T88" s="21" t="s">
        <v>100</v>
      </c>
      <c r="U88" s="22">
        <f t="shared" si="22"/>
        <v>6077138</v>
      </c>
      <c r="V88" s="23" t="s">
        <v>100</v>
      </c>
    </row>
    <row r="89" spans="1:22" x14ac:dyDescent="0.15">
      <c r="A89" s="35" t="s">
        <v>65</v>
      </c>
      <c r="B89" s="29" t="s">
        <v>100</v>
      </c>
      <c r="C89" s="27">
        <v>0</v>
      </c>
      <c r="D89" s="30" t="s">
        <v>100</v>
      </c>
      <c r="E89" s="29" t="s">
        <v>100</v>
      </c>
      <c r="F89" s="27">
        <v>0</v>
      </c>
      <c r="G89" s="30" t="s">
        <v>100</v>
      </c>
      <c r="H89" s="29" t="s">
        <v>100</v>
      </c>
      <c r="I89" s="27">
        <v>0</v>
      </c>
      <c r="J89" s="30" t="s">
        <v>100</v>
      </c>
      <c r="K89" s="29" t="s">
        <v>100</v>
      </c>
      <c r="L89" s="27">
        <f t="shared" si="21"/>
        <v>0</v>
      </c>
      <c r="M89" s="30" t="s">
        <v>100</v>
      </c>
      <c r="N89" s="29" t="s">
        <v>100</v>
      </c>
      <c r="O89" s="27">
        <v>0</v>
      </c>
      <c r="P89" s="30" t="s">
        <v>100</v>
      </c>
      <c r="Q89" s="29" t="s">
        <v>100</v>
      </c>
      <c r="R89" s="27">
        <v>89959</v>
      </c>
      <c r="S89" s="30" t="s">
        <v>100</v>
      </c>
      <c r="T89" s="29" t="s">
        <v>100</v>
      </c>
      <c r="U89" s="27">
        <f t="shared" si="22"/>
        <v>89959</v>
      </c>
      <c r="V89" s="30" t="s">
        <v>100</v>
      </c>
    </row>
    <row r="90" spans="1:22" x14ac:dyDescent="0.15">
      <c r="A90" s="32" t="s">
        <v>66</v>
      </c>
      <c r="B90" s="6" t="s">
        <v>100</v>
      </c>
      <c r="C90" s="8">
        <v>0</v>
      </c>
      <c r="D90" s="4" t="s">
        <v>100</v>
      </c>
      <c r="E90" s="6" t="s">
        <v>100</v>
      </c>
      <c r="F90" s="8">
        <v>0</v>
      </c>
      <c r="G90" s="4" t="s">
        <v>100</v>
      </c>
      <c r="H90" s="6" t="s">
        <v>100</v>
      </c>
      <c r="I90" s="8">
        <v>0</v>
      </c>
      <c r="J90" s="4" t="s">
        <v>100</v>
      </c>
      <c r="K90" s="6" t="s">
        <v>100</v>
      </c>
      <c r="L90" s="8">
        <f t="shared" si="21"/>
        <v>0</v>
      </c>
      <c r="M90" s="4" t="s">
        <v>100</v>
      </c>
      <c r="N90" s="6" t="s">
        <v>100</v>
      </c>
      <c r="O90" s="8">
        <v>0</v>
      </c>
      <c r="P90" s="4" t="s">
        <v>100</v>
      </c>
      <c r="Q90" s="6" t="s">
        <v>100</v>
      </c>
      <c r="R90" s="8">
        <v>275056</v>
      </c>
      <c r="S90" s="4" t="s">
        <v>100</v>
      </c>
      <c r="T90" s="6" t="s">
        <v>100</v>
      </c>
      <c r="U90" s="8">
        <f t="shared" si="22"/>
        <v>275056</v>
      </c>
      <c r="V90" s="4" t="s">
        <v>100</v>
      </c>
    </row>
    <row r="91" spans="1:22" x14ac:dyDescent="0.15">
      <c r="A91" s="32" t="s">
        <v>67</v>
      </c>
      <c r="B91" s="6" t="s">
        <v>100</v>
      </c>
      <c r="C91" s="8">
        <v>0</v>
      </c>
      <c r="D91" s="4" t="s">
        <v>100</v>
      </c>
      <c r="E91" s="6" t="s">
        <v>100</v>
      </c>
      <c r="F91" s="8">
        <v>0</v>
      </c>
      <c r="G91" s="4" t="s">
        <v>100</v>
      </c>
      <c r="H91" s="6" t="s">
        <v>100</v>
      </c>
      <c r="I91" s="8">
        <v>0</v>
      </c>
      <c r="J91" s="4" t="s">
        <v>100</v>
      </c>
      <c r="K91" s="6" t="s">
        <v>100</v>
      </c>
      <c r="L91" s="8">
        <f t="shared" si="21"/>
        <v>0</v>
      </c>
      <c r="M91" s="4" t="s">
        <v>100</v>
      </c>
      <c r="N91" s="6" t="s">
        <v>100</v>
      </c>
      <c r="O91" s="8">
        <v>0</v>
      </c>
      <c r="P91" s="4" t="s">
        <v>100</v>
      </c>
      <c r="Q91" s="6" t="s">
        <v>100</v>
      </c>
      <c r="R91" s="8">
        <v>823341</v>
      </c>
      <c r="S91" s="4" t="s">
        <v>100</v>
      </c>
      <c r="T91" s="6" t="s">
        <v>100</v>
      </c>
      <c r="U91" s="8">
        <f t="shared" si="22"/>
        <v>823341</v>
      </c>
      <c r="V91" s="4" t="s">
        <v>100</v>
      </c>
    </row>
    <row r="92" spans="1:22" x14ac:dyDescent="0.15">
      <c r="A92" s="32" t="s">
        <v>68</v>
      </c>
      <c r="B92" s="6" t="s">
        <v>100</v>
      </c>
      <c r="C92" s="8">
        <v>0</v>
      </c>
      <c r="D92" s="4" t="s">
        <v>100</v>
      </c>
      <c r="E92" s="6" t="s">
        <v>100</v>
      </c>
      <c r="F92" s="8">
        <v>0</v>
      </c>
      <c r="G92" s="4" t="s">
        <v>100</v>
      </c>
      <c r="H92" s="6" t="s">
        <v>100</v>
      </c>
      <c r="I92" s="8">
        <v>0</v>
      </c>
      <c r="J92" s="4" t="s">
        <v>100</v>
      </c>
      <c r="K92" s="6" t="s">
        <v>100</v>
      </c>
      <c r="L92" s="8">
        <f t="shared" si="21"/>
        <v>0</v>
      </c>
      <c r="M92" s="4" t="s">
        <v>100</v>
      </c>
      <c r="N92" s="6" t="s">
        <v>100</v>
      </c>
      <c r="O92" s="8">
        <v>0</v>
      </c>
      <c r="P92" s="4" t="s">
        <v>100</v>
      </c>
      <c r="Q92" s="6" t="s">
        <v>100</v>
      </c>
      <c r="R92" s="8">
        <v>3089</v>
      </c>
      <c r="S92" s="4" t="s">
        <v>100</v>
      </c>
      <c r="T92" s="6" t="s">
        <v>100</v>
      </c>
      <c r="U92" s="8">
        <f t="shared" si="22"/>
        <v>3089</v>
      </c>
      <c r="V92" s="4" t="s">
        <v>100</v>
      </c>
    </row>
    <row r="93" spans="1:22" x14ac:dyDescent="0.15">
      <c r="A93" s="32" t="s">
        <v>69</v>
      </c>
      <c r="B93" s="6" t="s">
        <v>100</v>
      </c>
      <c r="C93" s="8">
        <v>0</v>
      </c>
      <c r="D93" s="4" t="s">
        <v>100</v>
      </c>
      <c r="E93" s="6" t="s">
        <v>100</v>
      </c>
      <c r="F93" s="8">
        <v>0</v>
      </c>
      <c r="G93" s="4" t="s">
        <v>100</v>
      </c>
      <c r="H93" s="6" t="s">
        <v>100</v>
      </c>
      <c r="I93" s="8">
        <v>0</v>
      </c>
      <c r="J93" s="4" t="s">
        <v>100</v>
      </c>
      <c r="K93" s="6" t="s">
        <v>100</v>
      </c>
      <c r="L93" s="8">
        <f t="shared" si="21"/>
        <v>0</v>
      </c>
      <c r="M93" s="4" t="s">
        <v>100</v>
      </c>
      <c r="N93" s="6" t="s">
        <v>100</v>
      </c>
      <c r="O93" s="8">
        <v>0</v>
      </c>
      <c r="P93" s="4" t="s">
        <v>100</v>
      </c>
      <c r="Q93" s="6" t="s">
        <v>100</v>
      </c>
      <c r="R93" s="8">
        <v>116488</v>
      </c>
      <c r="S93" s="4" t="s">
        <v>100</v>
      </c>
      <c r="T93" s="6" t="s">
        <v>100</v>
      </c>
      <c r="U93" s="8">
        <f t="shared" si="22"/>
        <v>116488</v>
      </c>
      <c r="V93" s="4" t="s">
        <v>100</v>
      </c>
    </row>
    <row r="94" spans="1:22" x14ac:dyDescent="0.15">
      <c r="A94" s="32" t="s">
        <v>70</v>
      </c>
      <c r="B94" s="6" t="s">
        <v>100</v>
      </c>
      <c r="C94" s="8">
        <v>0</v>
      </c>
      <c r="D94" s="4" t="s">
        <v>100</v>
      </c>
      <c r="E94" s="6" t="s">
        <v>100</v>
      </c>
      <c r="F94" s="8">
        <v>0</v>
      </c>
      <c r="G94" s="4" t="s">
        <v>100</v>
      </c>
      <c r="H94" s="6" t="s">
        <v>100</v>
      </c>
      <c r="I94" s="8">
        <v>0</v>
      </c>
      <c r="J94" s="4" t="s">
        <v>100</v>
      </c>
      <c r="K94" s="6" t="s">
        <v>100</v>
      </c>
      <c r="L94" s="8">
        <f t="shared" si="21"/>
        <v>0</v>
      </c>
      <c r="M94" s="4" t="s">
        <v>100</v>
      </c>
      <c r="N94" s="6" t="s">
        <v>100</v>
      </c>
      <c r="O94" s="8">
        <v>0</v>
      </c>
      <c r="P94" s="4" t="s">
        <v>100</v>
      </c>
      <c r="Q94" s="6" t="s">
        <v>100</v>
      </c>
      <c r="R94" s="8">
        <v>59726</v>
      </c>
      <c r="S94" s="4" t="s">
        <v>100</v>
      </c>
      <c r="T94" s="6" t="s">
        <v>100</v>
      </c>
      <c r="U94" s="8">
        <f t="shared" si="22"/>
        <v>59726</v>
      </c>
      <c r="V94" s="4" t="s">
        <v>100</v>
      </c>
    </row>
    <row r="95" spans="1:22" x14ac:dyDescent="0.15">
      <c r="A95" s="32" t="s">
        <v>71</v>
      </c>
      <c r="B95" s="6" t="s">
        <v>100</v>
      </c>
      <c r="C95" s="8">
        <v>0</v>
      </c>
      <c r="D95" s="4" t="s">
        <v>100</v>
      </c>
      <c r="E95" s="6" t="s">
        <v>100</v>
      </c>
      <c r="F95" s="8">
        <v>0</v>
      </c>
      <c r="G95" s="4" t="s">
        <v>100</v>
      </c>
      <c r="H95" s="6" t="s">
        <v>100</v>
      </c>
      <c r="I95" s="8">
        <v>0</v>
      </c>
      <c r="J95" s="4" t="s">
        <v>100</v>
      </c>
      <c r="K95" s="6" t="s">
        <v>100</v>
      </c>
      <c r="L95" s="8">
        <f t="shared" si="21"/>
        <v>0</v>
      </c>
      <c r="M95" s="4" t="s">
        <v>100</v>
      </c>
      <c r="N95" s="6" t="s">
        <v>100</v>
      </c>
      <c r="O95" s="8">
        <v>0</v>
      </c>
      <c r="P95" s="4" t="s">
        <v>100</v>
      </c>
      <c r="Q95" s="6" t="s">
        <v>100</v>
      </c>
      <c r="R95" s="8">
        <v>357413</v>
      </c>
      <c r="S95" s="4" t="s">
        <v>100</v>
      </c>
      <c r="T95" s="6" t="s">
        <v>100</v>
      </c>
      <c r="U95" s="8">
        <f t="shared" si="22"/>
        <v>357413</v>
      </c>
      <c r="V95" s="4" t="s">
        <v>100</v>
      </c>
    </row>
    <row r="96" spans="1:22" x14ac:dyDescent="0.15">
      <c r="A96" s="32" t="s">
        <v>72</v>
      </c>
      <c r="B96" s="6" t="s">
        <v>100</v>
      </c>
      <c r="C96" s="8">
        <v>0</v>
      </c>
      <c r="D96" s="4" t="s">
        <v>100</v>
      </c>
      <c r="E96" s="6" t="s">
        <v>100</v>
      </c>
      <c r="F96" s="8">
        <v>0</v>
      </c>
      <c r="G96" s="4" t="s">
        <v>100</v>
      </c>
      <c r="H96" s="6" t="s">
        <v>100</v>
      </c>
      <c r="I96" s="8">
        <v>0</v>
      </c>
      <c r="J96" s="4" t="s">
        <v>100</v>
      </c>
      <c r="K96" s="6" t="s">
        <v>100</v>
      </c>
      <c r="L96" s="8">
        <f t="shared" si="21"/>
        <v>0</v>
      </c>
      <c r="M96" s="4" t="s">
        <v>100</v>
      </c>
      <c r="N96" s="6" t="s">
        <v>100</v>
      </c>
      <c r="O96" s="8">
        <v>0</v>
      </c>
      <c r="P96" s="4" t="s">
        <v>100</v>
      </c>
      <c r="Q96" s="6" t="s">
        <v>100</v>
      </c>
      <c r="R96" s="8">
        <v>156986</v>
      </c>
      <c r="S96" s="4" t="s">
        <v>100</v>
      </c>
      <c r="T96" s="6" t="s">
        <v>100</v>
      </c>
      <c r="U96" s="8">
        <f t="shared" si="22"/>
        <v>156986</v>
      </c>
      <c r="V96" s="4" t="s">
        <v>100</v>
      </c>
    </row>
    <row r="97" spans="1:22" x14ac:dyDescent="0.15">
      <c r="A97" s="32" t="s">
        <v>118</v>
      </c>
      <c r="B97" s="6" t="s">
        <v>100</v>
      </c>
      <c r="C97" s="8">
        <v>0</v>
      </c>
      <c r="D97" s="4" t="s">
        <v>100</v>
      </c>
      <c r="E97" s="6" t="s">
        <v>100</v>
      </c>
      <c r="F97" s="8">
        <v>0</v>
      </c>
      <c r="G97" s="4" t="s">
        <v>100</v>
      </c>
      <c r="H97" s="6" t="s">
        <v>100</v>
      </c>
      <c r="I97" s="8">
        <v>0</v>
      </c>
      <c r="J97" s="4" t="s">
        <v>100</v>
      </c>
      <c r="K97" s="6" t="s">
        <v>100</v>
      </c>
      <c r="L97" s="8">
        <f t="shared" si="21"/>
        <v>0</v>
      </c>
      <c r="M97" s="4" t="s">
        <v>100</v>
      </c>
      <c r="N97" s="6" t="s">
        <v>100</v>
      </c>
      <c r="O97" s="8">
        <v>0</v>
      </c>
      <c r="P97" s="4" t="s">
        <v>100</v>
      </c>
      <c r="Q97" s="6" t="s">
        <v>100</v>
      </c>
      <c r="R97" s="8">
        <v>2660</v>
      </c>
      <c r="S97" s="4" t="s">
        <v>100</v>
      </c>
      <c r="T97" s="6" t="s">
        <v>100</v>
      </c>
      <c r="U97" s="8">
        <f t="shared" si="22"/>
        <v>2660</v>
      </c>
      <c r="V97" s="4" t="s">
        <v>100</v>
      </c>
    </row>
    <row r="98" spans="1:22" x14ac:dyDescent="0.15">
      <c r="A98" s="32" t="s">
        <v>73</v>
      </c>
      <c r="B98" s="6" t="s">
        <v>100</v>
      </c>
      <c r="C98" s="8">
        <v>0</v>
      </c>
      <c r="D98" s="4" t="s">
        <v>100</v>
      </c>
      <c r="E98" s="6" t="s">
        <v>100</v>
      </c>
      <c r="F98" s="8">
        <v>0</v>
      </c>
      <c r="G98" s="4" t="s">
        <v>100</v>
      </c>
      <c r="H98" s="6" t="s">
        <v>100</v>
      </c>
      <c r="I98" s="8">
        <v>0</v>
      </c>
      <c r="J98" s="4" t="s">
        <v>100</v>
      </c>
      <c r="K98" s="6" t="s">
        <v>100</v>
      </c>
      <c r="L98" s="8">
        <f t="shared" si="21"/>
        <v>0</v>
      </c>
      <c r="M98" s="4" t="s">
        <v>100</v>
      </c>
      <c r="N98" s="6" t="s">
        <v>100</v>
      </c>
      <c r="O98" s="8">
        <v>0</v>
      </c>
      <c r="P98" s="4" t="s">
        <v>100</v>
      </c>
      <c r="Q98" s="6" t="s">
        <v>100</v>
      </c>
      <c r="R98" s="8">
        <v>3508</v>
      </c>
      <c r="S98" s="4" t="s">
        <v>100</v>
      </c>
      <c r="T98" s="6" t="s">
        <v>100</v>
      </c>
      <c r="U98" s="8">
        <f t="shared" si="22"/>
        <v>3508</v>
      </c>
      <c r="V98" s="4" t="s">
        <v>100</v>
      </c>
    </row>
    <row r="99" spans="1:22" x14ac:dyDescent="0.15">
      <c r="A99" s="32" t="s">
        <v>74</v>
      </c>
      <c r="B99" s="6" t="s">
        <v>100</v>
      </c>
      <c r="C99" s="8">
        <v>0</v>
      </c>
      <c r="D99" s="4" t="s">
        <v>100</v>
      </c>
      <c r="E99" s="6" t="s">
        <v>100</v>
      </c>
      <c r="F99" s="8">
        <v>0</v>
      </c>
      <c r="G99" s="4" t="s">
        <v>100</v>
      </c>
      <c r="H99" s="6" t="s">
        <v>100</v>
      </c>
      <c r="I99" s="8">
        <v>0</v>
      </c>
      <c r="J99" s="4" t="s">
        <v>100</v>
      </c>
      <c r="K99" s="6" t="s">
        <v>100</v>
      </c>
      <c r="L99" s="8">
        <f t="shared" si="21"/>
        <v>0</v>
      </c>
      <c r="M99" s="4" t="s">
        <v>100</v>
      </c>
      <c r="N99" s="6" t="s">
        <v>100</v>
      </c>
      <c r="O99" s="8">
        <v>0</v>
      </c>
      <c r="P99" s="4" t="s">
        <v>100</v>
      </c>
      <c r="Q99" s="6" t="s">
        <v>100</v>
      </c>
      <c r="R99" s="8">
        <v>754008</v>
      </c>
      <c r="S99" s="4" t="s">
        <v>100</v>
      </c>
      <c r="T99" s="6" t="s">
        <v>100</v>
      </c>
      <c r="U99" s="8">
        <f t="shared" si="22"/>
        <v>754008</v>
      </c>
      <c r="V99" s="4" t="s">
        <v>100</v>
      </c>
    </row>
    <row r="100" spans="1:22" x14ac:dyDescent="0.15">
      <c r="A100" s="32" t="s">
        <v>75</v>
      </c>
      <c r="B100" s="6" t="s">
        <v>100</v>
      </c>
      <c r="C100" s="8">
        <v>0</v>
      </c>
      <c r="D100" s="4" t="s">
        <v>100</v>
      </c>
      <c r="E100" s="6" t="s">
        <v>100</v>
      </c>
      <c r="F100" s="8">
        <v>0</v>
      </c>
      <c r="G100" s="4" t="s">
        <v>100</v>
      </c>
      <c r="H100" s="6" t="s">
        <v>100</v>
      </c>
      <c r="I100" s="8">
        <v>0</v>
      </c>
      <c r="J100" s="4" t="s">
        <v>100</v>
      </c>
      <c r="K100" s="6" t="s">
        <v>100</v>
      </c>
      <c r="L100" s="8">
        <f t="shared" si="21"/>
        <v>0</v>
      </c>
      <c r="M100" s="4" t="s">
        <v>100</v>
      </c>
      <c r="N100" s="6" t="s">
        <v>100</v>
      </c>
      <c r="O100" s="8">
        <v>0</v>
      </c>
      <c r="P100" s="4" t="s">
        <v>100</v>
      </c>
      <c r="Q100" s="6" t="s">
        <v>100</v>
      </c>
      <c r="R100" s="8">
        <v>368910</v>
      </c>
      <c r="S100" s="4" t="s">
        <v>100</v>
      </c>
      <c r="T100" s="6" t="s">
        <v>100</v>
      </c>
      <c r="U100" s="8">
        <f t="shared" si="22"/>
        <v>368910</v>
      </c>
      <c r="V100" s="4" t="s">
        <v>100</v>
      </c>
    </row>
    <row r="101" spans="1:22" x14ac:dyDescent="0.15">
      <c r="A101" s="32" t="s">
        <v>124</v>
      </c>
      <c r="B101" s="6" t="s">
        <v>100</v>
      </c>
      <c r="C101" s="8">
        <v>0</v>
      </c>
      <c r="D101" s="4" t="s">
        <v>100</v>
      </c>
      <c r="E101" s="6" t="s">
        <v>100</v>
      </c>
      <c r="F101" s="8">
        <v>0</v>
      </c>
      <c r="G101" s="4" t="s">
        <v>100</v>
      </c>
      <c r="H101" s="6" t="s">
        <v>100</v>
      </c>
      <c r="I101" s="8">
        <v>0</v>
      </c>
      <c r="J101" s="4" t="s">
        <v>100</v>
      </c>
      <c r="K101" s="6" t="s">
        <v>100</v>
      </c>
      <c r="L101" s="8">
        <f t="shared" si="21"/>
        <v>0</v>
      </c>
      <c r="M101" s="4" t="s">
        <v>100</v>
      </c>
      <c r="N101" s="6" t="s">
        <v>100</v>
      </c>
      <c r="O101" s="8">
        <v>0</v>
      </c>
      <c r="P101" s="4" t="s">
        <v>100</v>
      </c>
      <c r="Q101" s="6" t="s">
        <v>100</v>
      </c>
      <c r="R101" s="8">
        <v>196499</v>
      </c>
      <c r="S101" s="4" t="s">
        <v>100</v>
      </c>
      <c r="T101" s="6" t="s">
        <v>100</v>
      </c>
      <c r="U101" s="8">
        <f t="shared" si="22"/>
        <v>196499</v>
      </c>
      <c r="V101" s="4" t="s">
        <v>100</v>
      </c>
    </row>
    <row r="102" spans="1:22" x14ac:dyDescent="0.15">
      <c r="A102" s="32" t="s">
        <v>76</v>
      </c>
      <c r="B102" s="6" t="s">
        <v>100</v>
      </c>
      <c r="C102" s="8">
        <v>0</v>
      </c>
      <c r="D102" s="4" t="s">
        <v>100</v>
      </c>
      <c r="E102" s="6" t="s">
        <v>100</v>
      </c>
      <c r="F102" s="8">
        <v>0</v>
      </c>
      <c r="G102" s="4" t="s">
        <v>100</v>
      </c>
      <c r="H102" s="6" t="s">
        <v>100</v>
      </c>
      <c r="I102" s="8">
        <v>0</v>
      </c>
      <c r="J102" s="4" t="s">
        <v>100</v>
      </c>
      <c r="K102" s="6" t="s">
        <v>100</v>
      </c>
      <c r="L102" s="8">
        <f t="shared" si="21"/>
        <v>0</v>
      </c>
      <c r="M102" s="4" t="s">
        <v>100</v>
      </c>
      <c r="N102" s="6" t="s">
        <v>100</v>
      </c>
      <c r="O102" s="8">
        <v>0</v>
      </c>
      <c r="P102" s="4" t="s">
        <v>100</v>
      </c>
      <c r="Q102" s="6" t="s">
        <v>100</v>
      </c>
      <c r="R102" s="8">
        <v>773280</v>
      </c>
      <c r="S102" s="4" t="s">
        <v>100</v>
      </c>
      <c r="T102" s="6" t="s">
        <v>100</v>
      </c>
      <c r="U102" s="8">
        <f t="shared" si="22"/>
        <v>773280</v>
      </c>
      <c r="V102" s="4" t="s">
        <v>100</v>
      </c>
    </row>
    <row r="103" spans="1:22" x14ac:dyDescent="0.15">
      <c r="A103" s="32" t="s">
        <v>77</v>
      </c>
      <c r="B103" s="6" t="s">
        <v>100</v>
      </c>
      <c r="C103" s="8">
        <v>0</v>
      </c>
      <c r="D103" s="4" t="s">
        <v>100</v>
      </c>
      <c r="E103" s="6" t="s">
        <v>100</v>
      </c>
      <c r="F103" s="8">
        <v>0</v>
      </c>
      <c r="G103" s="4" t="s">
        <v>100</v>
      </c>
      <c r="H103" s="6" t="s">
        <v>100</v>
      </c>
      <c r="I103" s="8">
        <v>0</v>
      </c>
      <c r="J103" s="4" t="s">
        <v>100</v>
      </c>
      <c r="K103" s="6" t="s">
        <v>100</v>
      </c>
      <c r="L103" s="8">
        <f t="shared" si="21"/>
        <v>0</v>
      </c>
      <c r="M103" s="4" t="s">
        <v>100</v>
      </c>
      <c r="N103" s="6" t="s">
        <v>100</v>
      </c>
      <c r="O103" s="8">
        <v>0</v>
      </c>
      <c r="P103" s="4" t="s">
        <v>100</v>
      </c>
      <c r="Q103" s="6" t="s">
        <v>100</v>
      </c>
      <c r="R103" s="8">
        <v>412311</v>
      </c>
      <c r="S103" s="4" t="s">
        <v>100</v>
      </c>
      <c r="T103" s="6" t="s">
        <v>100</v>
      </c>
      <c r="U103" s="8">
        <f t="shared" si="22"/>
        <v>412311</v>
      </c>
      <c r="V103" s="4" t="s">
        <v>100</v>
      </c>
    </row>
    <row r="104" spans="1:22" x14ac:dyDescent="0.15">
      <c r="A104" s="32" t="s">
        <v>78</v>
      </c>
      <c r="B104" s="6" t="s">
        <v>100</v>
      </c>
      <c r="C104" s="8">
        <v>0</v>
      </c>
      <c r="D104" s="4" t="s">
        <v>100</v>
      </c>
      <c r="E104" s="6" t="s">
        <v>100</v>
      </c>
      <c r="F104" s="8">
        <v>0</v>
      </c>
      <c r="G104" s="4" t="s">
        <v>100</v>
      </c>
      <c r="H104" s="6" t="s">
        <v>100</v>
      </c>
      <c r="I104" s="8">
        <v>0</v>
      </c>
      <c r="J104" s="4" t="s">
        <v>100</v>
      </c>
      <c r="K104" s="6" t="s">
        <v>100</v>
      </c>
      <c r="L104" s="8">
        <f t="shared" si="21"/>
        <v>0</v>
      </c>
      <c r="M104" s="4" t="s">
        <v>100</v>
      </c>
      <c r="N104" s="6" t="s">
        <v>100</v>
      </c>
      <c r="O104" s="8">
        <v>0</v>
      </c>
      <c r="P104" s="4" t="s">
        <v>100</v>
      </c>
      <c r="Q104" s="6" t="s">
        <v>100</v>
      </c>
      <c r="R104" s="8">
        <v>190285</v>
      </c>
      <c r="S104" s="4" t="s">
        <v>100</v>
      </c>
      <c r="T104" s="6" t="s">
        <v>100</v>
      </c>
      <c r="U104" s="8">
        <f t="shared" si="22"/>
        <v>190285</v>
      </c>
      <c r="V104" s="4" t="s">
        <v>100</v>
      </c>
    </row>
    <row r="105" spans="1:22" x14ac:dyDescent="0.15">
      <c r="A105" s="32" t="s">
        <v>79</v>
      </c>
      <c r="B105" s="6" t="s">
        <v>100</v>
      </c>
      <c r="C105" s="8">
        <v>0</v>
      </c>
      <c r="D105" s="4" t="s">
        <v>100</v>
      </c>
      <c r="E105" s="6" t="s">
        <v>100</v>
      </c>
      <c r="F105" s="8">
        <v>0</v>
      </c>
      <c r="G105" s="4" t="s">
        <v>100</v>
      </c>
      <c r="H105" s="6" t="s">
        <v>100</v>
      </c>
      <c r="I105" s="8">
        <v>0</v>
      </c>
      <c r="J105" s="4" t="s">
        <v>100</v>
      </c>
      <c r="K105" s="6" t="s">
        <v>100</v>
      </c>
      <c r="L105" s="8">
        <f t="shared" si="21"/>
        <v>0</v>
      </c>
      <c r="M105" s="4" t="s">
        <v>100</v>
      </c>
      <c r="N105" s="6" t="s">
        <v>100</v>
      </c>
      <c r="O105" s="8">
        <v>0</v>
      </c>
      <c r="P105" s="4" t="s">
        <v>100</v>
      </c>
      <c r="Q105" s="6" t="s">
        <v>100</v>
      </c>
      <c r="R105" s="8">
        <v>3252243</v>
      </c>
      <c r="S105" s="4" t="s">
        <v>100</v>
      </c>
      <c r="T105" s="6" t="s">
        <v>100</v>
      </c>
      <c r="U105" s="8">
        <f t="shared" si="22"/>
        <v>3252243</v>
      </c>
      <c r="V105" s="4" t="s">
        <v>100</v>
      </c>
    </row>
    <row r="106" spans="1:22" x14ac:dyDescent="0.15">
      <c r="A106" s="32" t="s">
        <v>125</v>
      </c>
      <c r="B106" s="6" t="s">
        <v>100</v>
      </c>
      <c r="C106" s="8">
        <v>0</v>
      </c>
      <c r="D106" s="4" t="s">
        <v>100</v>
      </c>
      <c r="E106" s="6" t="s">
        <v>100</v>
      </c>
      <c r="F106" s="8">
        <v>0</v>
      </c>
      <c r="G106" s="4" t="s">
        <v>100</v>
      </c>
      <c r="H106" s="6" t="s">
        <v>100</v>
      </c>
      <c r="I106" s="8">
        <v>0</v>
      </c>
      <c r="J106" s="4" t="s">
        <v>100</v>
      </c>
      <c r="K106" s="6" t="s">
        <v>100</v>
      </c>
      <c r="L106" s="8">
        <f t="shared" si="21"/>
        <v>0</v>
      </c>
      <c r="M106" s="4" t="s">
        <v>100</v>
      </c>
      <c r="N106" s="6" t="s">
        <v>100</v>
      </c>
      <c r="O106" s="8">
        <v>0</v>
      </c>
      <c r="P106" s="4" t="s">
        <v>100</v>
      </c>
      <c r="Q106" s="6" t="s">
        <v>100</v>
      </c>
      <c r="R106" s="8">
        <v>423015</v>
      </c>
      <c r="S106" s="4" t="s">
        <v>100</v>
      </c>
      <c r="T106" s="6" t="s">
        <v>100</v>
      </c>
      <c r="U106" s="8">
        <f t="shared" si="22"/>
        <v>423015</v>
      </c>
      <c r="V106" s="4" t="s">
        <v>100</v>
      </c>
    </row>
    <row r="107" spans="1:22" x14ac:dyDescent="0.15">
      <c r="A107" s="32" t="s">
        <v>80</v>
      </c>
      <c r="B107" s="6" t="s">
        <v>100</v>
      </c>
      <c r="C107" s="8">
        <v>0</v>
      </c>
      <c r="D107" s="4" t="s">
        <v>100</v>
      </c>
      <c r="E107" s="6" t="s">
        <v>100</v>
      </c>
      <c r="F107" s="8">
        <v>0</v>
      </c>
      <c r="G107" s="4" t="s">
        <v>100</v>
      </c>
      <c r="H107" s="6" t="s">
        <v>100</v>
      </c>
      <c r="I107" s="8">
        <v>0</v>
      </c>
      <c r="J107" s="4" t="s">
        <v>100</v>
      </c>
      <c r="K107" s="6" t="s">
        <v>100</v>
      </c>
      <c r="L107" s="8">
        <f t="shared" si="21"/>
        <v>0</v>
      </c>
      <c r="M107" s="4" t="s">
        <v>100</v>
      </c>
      <c r="N107" s="6" t="s">
        <v>100</v>
      </c>
      <c r="O107" s="8">
        <v>0</v>
      </c>
      <c r="P107" s="4" t="s">
        <v>100</v>
      </c>
      <c r="Q107" s="6" t="s">
        <v>100</v>
      </c>
      <c r="R107" s="8">
        <v>16349</v>
      </c>
      <c r="S107" s="4" t="s">
        <v>100</v>
      </c>
      <c r="T107" s="6" t="s">
        <v>100</v>
      </c>
      <c r="U107" s="8">
        <f t="shared" si="22"/>
        <v>16349</v>
      </c>
      <c r="V107" s="4" t="s">
        <v>100</v>
      </c>
    </row>
    <row r="108" spans="1:22" x14ac:dyDescent="0.15">
      <c r="A108" s="32" t="s">
        <v>81</v>
      </c>
      <c r="B108" s="6" t="s">
        <v>100</v>
      </c>
      <c r="C108" s="8">
        <v>0</v>
      </c>
      <c r="D108" s="4" t="s">
        <v>100</v>
      </c>
      <c r="E108" s="6" t="s">
        <v>100</v>
      </c>
      <c r="F108" s="8">
        <v>0</v>
      </c>
      <c r="G108" s="4" t="s">
        <v>100</v>
      </c>
      <c r="H108" s="6" t="s">
        <v>100</v>
      </c>
      <c r="I108" s="8">
        <v>0</v>
      </c>
      <c r="J108" s="4" t="s">
        <v>100</v>
      </c>
      <c r="K108" s="6" t="s">
        <v>100</v>
      </c>
      <c r="L108" s="8">
        <f t="shared" si="21"/>
        <v>0</v>
      </c>
      <c r="M108" s="4" t="s">
        <v>100</v>
      </c>
      <c r="N108" s="6" t="s">
        <v>100</v>
      </c>
      <c r="O108" s="8">
        <v>0</v>
      </c>
      <c r="P108" s="4" t="s">
        <v>100</v>
      </c>
      <c r="Q108" s="6" t="s">
        <v>100</v>
      </c>
      <c r="R108" s="8">
        <v>16200</v>
      </c>
      <c r="S108" s="4" t="s">
        <v>100</v>
      </c>
      <c r="T108" s="6" t="s">
        <v>100</v>
      </c>
      <c r="U108" s="8">
        <f t="shared" si="22"/>
        <v>16200</v>
      </c>
      <c r="V108" s="4" t="s">
        <v>100</v>
      </c>
    </row>
    <row r="109" spans="1:22" x14ac:dyDescent="0.15">
      <c r="A109" s="33" t="s">
        <v>82</v>
      </c>
      <c r="B109" s="12" t="s">
        <v>100</v>
      </c>
      <c r="C109" s="14">
        <f>SUM(C28)</f>
        <v>202561973</v>
      </c>
      <c r="D109" s="14" t="s">
        <v>100</v>
      </c>
      <c r="E109" s="12" t="s">
        <v>100</v>
      </c>
      <c r="F109" s="14">
        <f>SUM(F28)</f>
        <v>14683093</v>
      </c>
      <c r="G109" s="14" t="s">
        <v>100</v>
      </c>
      <c r="H109" s="12" t="s">
        <v>100</v>
      </c>
      <c r="I109" s="14">
        <f>SUM(I28)</f>
        <v>0</v>
      </c>
      <c r="J109" s="14" t="s">
        <v>100</v>
      </c>
      <c r="K109" s="12" t="s">
        <v>100</v>
      </c>
      <c r="L109" s="14">
        <f>SUM(L28)</f>
        <v>217245066</v>
      </c>
      <c r="M109" s="14" t="s">
        <v>100</v>
      </c>
      <c r="N109" s="12" t="s">
        <v>100</v>
      </c>
      <c r="O109" s="14">
        <f>SUM(O28)</f>
        <v>54240459</v>
      </c>
      <c r="P109" s="14" t="s">
        <v>100</v>
      </c>
      <c r="Q109" s="12" t="s">
        <v>100</v>
      </c>
      <c r="R109" s="14">
        <f>SUM(R86)</f>
        <v>15127964</v>
      </c>
      <c r="S109" s="14" t="s">
        <v>100</v>
      </c>
      <c r="T109" s="12" t="s">
        <v>100</v>
      </c>
      <c r="U109" s="14">
        <f>SUM(L109+O109+R109)</f>
        <v>286613489</v>
      </c>
      <c r="V109" s="16" t="s">
        <v>100</v>
      </c>
    </row>
    <row r="110" spans="1:22" hidden="1" x14ac:dyDescent="0.15">
      <c r="A110" s="33" t="s">
        <v>111</v>
      </c>
      <c r="B110" s="37"/>
      <c r="C110" s="38">
        <v>0</v>
      </c>
      <c r="D110" s="38"/>
      <c r="E110" s="37"/>
      <c r="F110" s="38">
        <v>0</v>
      </c>
      <c r="G110" s="38"/>
      <c r="H110" s="37"/>
      <c r="I110" s="38"/>
      <c r="J110" s="38"/>
      <c r="K110" s="37"/>
      <c r="L110" s="28">
        <f>SUM(C110:I110)</f>
        <v>0</v>
      </c>
      <c r="M110" s="38"/>
      <c r="N110" s="37"/>
      <c r="O110" s="38">
        <v>0</v>
      </c>
      <c r="P110" s="38"/>
      <c r="Q110" s="37"/>
      <c r="R110" s="38">
        <v>0</v>
      </c>
      <c r="S110" s="38"/>
      <c r="T110" s="37"/>
      <c r="U110" s="14">
        <f>SUM(L110+O110+R110)</f>
        <v>0</v>
      </c>
      <c r="V110" s="39"/>
    </row>
    <row r="111" spans="1:22" hidden="1" x14ac:dyDescent="0.15">
      <c r="A111" s="33" t="s">
        <v>112</v>
      </c>
      <c r="B111" s="37"/>
      <c r="C111" s="38">
        <v>0</v>
      </c>
      <c r="D111" s="38"/>
      <c r="E111" s="37"/>
      <c r="F111" s="38">
        <v>0</v>
      </c>
      <c r="G111" s="38"/>
      <c r="H111" s="37"/>
      <c r="I111" s="38">
        <v>0</v>
      </c>
      <c r="J111" s="38"/>
      <c r="K111" s="37"/>
      <c r="L111" s="40">
        <f>SUM(C111:I111)</f>
        <v>0</v>
      </c>
      <c r="M111" s="38"/>
      <c r="N111" s="37"/>
      <c r="O111" s="38">
        <v>0</v>
      </c>
      <c r="P111" s="38"/>
      <c r="Q111" s="37"/>
      <c r="R111" s="38">
        <v>0</v>
      </c>
      <c r="S111" s="38"/>
      <c r="T111" s="37"/>
      <c r="U111" s="38">
        <v>0</v>
      </c>
      <c r="V111" s="39"/>
    </row>
    <row r="112" spans="1:22" hidden="1" x14ac:dyDescent="0.15">
      <c r="A112" s="33" t="s">
        <v>113</v>
      </c>
      <c r="B112" s="37"/>
      <c r="C112" s="38">
        <v>0</v>
      </c>
      <c r="D112" s="38"/>
      <c r="E112" s="37"/>
      <c r="F112" s="38">
        <v>0</v>
      </c>
      <c r="G112" s="38"/>
      <c r="H112" s="37"/>
      <c r="I112" s="38">
        <v>0</v>
      </c>
      <c r="J112" s="38"/>
      <c r="K112" s="37"/>
      <c r="L112" s="40">
        <f>SUM(C112:I112)</f>
        <v>0</v>
      </c>
      <c r="M112" s="38"/>
      <c r="N112" s="37"/>
      <c r="O112" s="38">
        <v>0</v>
      </c>
      <c r="P112" s="38"/>
      <c r="Q112" s="37"/>
      <c r="R112" s="38">
        <v>0</v>
      </c>
      <c r="S112" s="38"/>
      <c r="T112" s="37"/>
      <c r="U112" s="38">
        <v>0</v>
      </c>
      <c r="V112" s="39"/>
    </row>
    <row r="113" spans="1:22" x14ac:dyDescent="0.15">
      <c r="A113" s="33" t="s">
        <v>83</v>
      </c>
      <c r="B113" s="13" t="s">
        <v>100</v>
      </c>
      <c r="C113" s="15">
        <f>SUM(C26-C109)</f>
        <v>-9363061</v>
      </c>
      <c r="D113" s="15" t="s">
        <v>100</v>
      </c>
      <c r="E113" s="13" t="s">
        <v>100</v>
      </c>
      <c r="F113" s="15">
        <f>SUM(F26-F109)</f>
        <v>-1232702</v>
      </c>
      <c r="G113" s="15" t="s">
        <v>100</v>
      </c>
      <c r="H113" s="13" t="s">
        <v>100</v>
      </c>
      <c r="I113" s="15">
        <f>SUM(I26-I109)</f>
        <v>0</v>
      </c>
      <c r="J113" s="15" t="s">
        <v>100</v>
      </c>
      <c r="K113" s="13" t="s">
        <v>100</v>
      </c>
      <c r="L113" s="28">
        <f>SUM(C113:I113)</f>
        <v>-10595763</v>
      </c>
      <c r="M113" s="15" t="s">
        <v>100</v>
      </c>
      <c r="N113" s="13" t="s">
        <v>100</v>
      </c>
      <c r="O113" s="15">
        <f>O26-O109</f>
        <v>6948970</v>
      </c>
      <c r="P113" s="15" t="s">
        <v>100</v>
      </c>
      <c r="Q113" s="13" t="s">
        <v>100</v>
      </c>
      <c r="R113" s="15">
        <f>R26-R109</f>
        <v>294130</v>
      </c>
      <c r="S113" s="15" t="s">
        <v>100</v>
      </c>
      <c r="T113" s="13" t="s">
        <v>100</v>
      </c>
      <c r="U113" s="14">
        <f>SUM(L113+O113+R113)</f>
        <v>-3352663</v>
      </c>
      <c r="V113" s="17" t="s">
        <v>100</v>
      </c>
    </row>
    <row r="114" spans="1:22" x14ac:dyDescent="0.15">
      <c r="A114" s="32" t="s">
        <v>84</v>
      </c>
      <c r="U114" s="27"/>
    </row>
    <row r="115" spans="1:22" x14ac:dyDescent="0.15">
      <c r="A115" s="32" t="s">
        <v>85</v>
      </c>
    </row>
    <row r="116" spans="1:22" x14ac:dyDescent="0.15">
      <c r="A116" s="33" t="s">
        <v>86</v>
      </c>
      <c r="B116" s="13" t="s">
        <v>100</v>
      </c>
      <c r="C116" s="15">
        <v>0</v>
      </c>
      <c r="D116" s="15" t="s">
        <v>100</v>
      </c>
      <c r="E116" s="13" t="s">
        <v>100</v>
      </c>
      <c r="F116" s="15">
        <v>0</v>
      </c>
      <c r="G116" s="15" t="s">
        <v>100</v>
      </c>
      <c r="H116" s="13" t="s">
        <v>100</v>
      </c>
      <c r="I116" s="15">
        <v>0</v>
      </c>
      <c r="J116" s="15" t="s">
        <v>100</v>
      </c>
      <c r="K116" s="13" t="s">
        <v>100</v>
      </c>
      <c r="L116" s="28">
        <f>SUM(C116:I116)</f>
        <v>0</v>
      </c>
      <c r="M116" s="15" t="s">
        <v>100</v>
      </c>
      <c r="N116" s="13" t="s">
        <v>100</v>
      </c>
      <c r="O116" s="15">
        <v>0</v>
      </c>
      <c r="P116" s="15" t="s">
        <v>100</v>
      </c>
      <c r="Q116" s="13" t="s">
        <v>100</v>
      </c>
      <c r="R116" s="15">
        <v>0</v>
      </c>
      <c r="S116" s="15" t="s">
        <v>100</v>
      </c>
      <c r="T116" s="13" t="s">
        <v>100</v>
      </c>
      <c r="U116" s="15">
        <v>0</v>
      </c>
      <c r="V116" s="17" t="s">
        <v>100</v>
      </c>
    </row>
    <row r="117" spans="1:22" x14ac:dyDescent="0.15">
      <c r="A117" s="32" t="s">
        <v>87</v>
      </c>
      <c r="L117" s="27"/>
    </row>
    <row r="118" spans="1:22" x14ac:dyDescent="0.15">
      <c r="A118" s="33" t="s">
        <v>116</v>
      </c>
      <c r="B118" s="6" t="s">
        <v>99</v>
      </c>
      <c r="C118" s="8">
        <f>SUM(C119:C119)</f>
        <v>0</v>
      </c>
      <c r="D118" s="4" t="s">
        <v>102</v>
      </c>
      <c r="E118" s="6" t="s">
        <v>99</v>
      </c>
      <c r="F118" s="8">
        <f>SUM(F119:F119)</f>
        <v>0</v>
      </c>
      <c r="G118" s="4" t="s">
        <v>102</v>
      </c>
      <c r="H118" s="6" t="s">
        <v>99</v>
      </c>
      <c r="I118" s="8">
        <f>SUM(I119:I119)</f>
        <v>0</v>
      </c>
      <c r="J118" s="4" t="s">
        <v>102</v>
      </c>
      <c r="K118" s="6" t="s">
        <v>99</v>
      </c>
      <c r="L118" s="8">
        <f>SUM(L119:L119)</f>
        <v>0</v>
      </c>
      <c r="M118" s="4" t="s">
        <v>102</v>
      </c>
      <c r="N118" s="6" t="s">
        <v>99</v>
      </c>
      <c r="O118" s="8">
        <f>SUM(O119:O119)</f>
        <v>0</v>
      </c>
      <c r="P118" s="4" t="s">
        <v>102</v>
      </c>
      <c r="Q118" s="6" t="s">
        <v>99</v>
      </c>
      <c r="R118" s="8">
        <f>SUM(R119:R119)</f>
        <v>0</v>
      </c>
      <c r="S118" s="4" t="s">
        <v>102</v>
      </c>
      <c r="T118" s="6" t="s">
        <v>99</v>
      </c>
      <c r="U118" s="8">
        <f>SUM(U119:U119)</f>
        <v>0</v>
      </c>
      <c r="V118" s="4" t="s">
        <v>102</v>
      </c>
    </row>
    <row r="119" spans="1:22" x14ac:dyDescent="0.15">
      <c r="A119" s="33" t="s">
        <v>117</v>
      </c>
      <c r="C119" s="8">
        <v>0</v>
      </c>
      <c r="D119" s="8"/>
      <c r="F119" s="8">
        <v>0</v>
      </c>
      <c r="G119" s="8"/>
      <c r="I119" s="8">
        <v>0</v>
      </c>
      <c r="J119" s="8"/>
      <c r="L119" s="22">
        <f>SUM(C119:I119)</f>
        <v>0</v>
      </c>
      <c r="M119" s="8"/>
      <c r="O119" s="8">
        <v>0</v>
      </c>
      <c r="P119" s="8"/>
      <c r="R119" s="8">
        <v>0</v>
      </c>
      <c r="S119" s="8"/>
      <c r="U119" s="8">
        <f>SUM(L119+O119+R119)</f>
        <v>0</v>
      </c>
    </row>
    <row r="120" spans="1:22" x14ac:dyDescent="0.15">
      <c r="A120" s="33" t="s">
        <v>88</v>
      </c>
      <c r="B120" s="12" t="s">
        <v>100</v>
      </c>
      <c r="C120" s="14">
        <f>SUM(C119)</f>
        <v>0</v>
      </c>
      <c r="D120" s="14" t="s">
        <v>100</v>
      </c>
      <c r="E120" s="12" t="s">
        <v>100</v>
      </c>
      <c r="F120" s="14">
        <v>0</v>
      </c>
      <c r="G120" s="14" t="s">
        <v>100</v>
      </c>
      <c r="H120" s="12" t="s">
        <v>100</v>
      </c>
      <c r="I120" s="14">
        <v>0</v>
      </c>
      <c r="J120" s="14" t="s">
        <v>100</v>
      </c>
      <c r="K120" s="12" t="s">
        <v>100</v>
      </c>
      <c r="L120" s="22">
        <f>SUM(C120:I120)</f>
        <v>0</v>
      </c>
      <c r="M120" s="14" t="s">
        <v>100</v>
      </c>
      <c r="N120" s="12" t="s">
        <v>100</v>
      </c>
      <c r="O120" s="14">
        <f>SUM(O119)</f>
        <v>0</v>
      </c>
      <c r="P120" s="14" t="s">
        <v>100</v>
      </c>
      <c r="Q120" s="12" t="s">
        <v>100</v>
      </c>
      <c r="R120" s="14">
        <v>0</v>
      </c>
      <c r="S120" s="14" t="s">
        <v>100</v>
      </c>
      <c r="T120" s="12" t="s">
        <v>100</v>
      </c>
      <c r="U120" s="14">
        <f>SUM(L120+O120+R120)</f>
        <v>0</v>
      </c>
      <c r="V120" s="16" t="s">
        <v>100</v>
      </c>
    </row>
    <row r="121" spans="1:22" x14ac:dyDescent="0.15">
      <c r="A121" s="33" t="s">
        <v>89</v>
      </c>
      <c r="B121" s="12" t="s">
        <v>100</v>
      </c>
      <c r="C121" s="14">
        <v>0</v>
      </c>
      <c r="D121" s="14" t="s">
        <v>100</v>
      </c>
      <c r="E121" s="12" t="s">
        <v>100</v>
      </c>
      <c r="F121" s="14">
        <v>0</v>
      </c>
      <c r="G121" s="14" t="s">
        <v>100</v>
      </c>
      <c r="H121" s="12" t="s">
        <v>100</v>
      </c>
      <c r="I121" s="14">
        <v>0</v>
      </c>
      <c r="J121" s="14" t="s">
        <v>100</v>
      </c>
      <c r="K121" s="12" t="s">
        <v>100</v>
      </c>
      <c r="L121" s="28">
        <f t="shared" ref="L121:L125" si="23">SUM(C121:I121)</f>
        <v>0</v>
      </c>
      <c r="M121" s="14" t="s">
        <v>100</v>
      </c>
      <c r="N121" s="12" t="s">
        <v>100</v>
      </c>
      <c r="O121" s="14">
        <v>0</v>
      </c>
      <c r="P121" s="14" t="s">
        <v>100</v>
      </c>
      <c r="Q121" s="12" t="s">
        <v>100</v>
      </c>
      <c r="R121" s="14">
        <v>0</v>
      </c>
      <c r="S121" s="14" t="s">
        <v>100</v>
      </c>
      <c r="T121" s="12" t="s">
        <v>100</v>
      </c>
      <c r="U121" s="14">
        <f>SUM(L121+O121+R121)</f>
        <v>0</v>
      </c>
      <c r="V121" s="16" t="s">
        <v>100</v>
      </c>
    </row>
    <row r="122" spans="1:22" x14ac:dyDescent="0.15">
      <c r="A122" s="33" t="s">
        <v>90</v>
      </c>
      <c r="B122" s="12" t="s">
        <v>100</v>
      </c>
      <c r="C122" s="14">
        <v>0</v>
      </c>
      <c r="D122" s="14" t="s">
        <v>100</v>
      </c>
      <c r="E122" s="12" t="s">
        <v>100</v>
      </c>
      <c r="F122" s="14">
        <v>0</v>
      </c>
      <c r="G122" s="14" t="s">
        <v>100</v>
      </c>
      <c r="H122" s="12" t="s">
        <v>100</v>
      </c>
      <c r="I122" s="14">
        <v>5683459</v>
      </c>
      <c r="J122" s="14" t="s">
        <v>100</v>
      </c>
      <c r="K122" s="12" t="s">
        <v>100</v>
      </c>
      <c r="L122" s="28">
        <f t="shared" si="23"/>
        <v>5683459</v>
      </c>
      <c r="M122" s="14" t="s">
        <v>100</v>
      </c>
      <c r="N122" s="12" t="s">
        <v>100</v>
      </c>
      <c r="O122" s="14">
        <v>-5683459</v>
      </c>
      <c r="P122" s="14" t="s">
        <v>100</v>
      </c>
      <c r="Q122" s="12" t="s">
        <v>100</v>
      </c>
      <c r="R122" s="14">
        <v>0</v>
      </c>
      <c r="S122" s="14" t="s">
        <v>100</v>
      </c>
      <c r="T122" s="12" t="s">
        <v>100</v>
      </c>
      <c r="U122" s="14"/>
      <c r="V122" s="16" t="s">
        <v>100</v>
      </c>
    </row>
    <row r="123" spans="1:22" x14ac:dyDescent="0.15">
      <c r="A123" s="33" t="s">
        <v>91</v>
      </c>
      <c r="B123" s="13" t="s">
        <v>100</v>
      </c>
      <c r="C123" s="15">
        <v>-9363061</v>
      </c>
      <c r="D123" s="15" t="s">
        <v>100</v>
      </c>
      <c r="E123" s="13" t="s">
        <v>100</v>
      </c>
      <c r="F123" s="15">
        <v>-1232702</v>
      </c>
      <c r="G123" s="15" t="s">
        <v>100</v>
      </c>
      <c r="H123" s="13" t="s">
        <v>100</v>
      </c>
      <c r="I123" s="15">
        <f>I113+I121+I122</f>
        <v>5683459</v>
      </c>
      <c r="J123" s="15" t="s">
        <v>100</v>
      </c>
      <c r="K123" s="13" t="s">
        <v>100</v>
      </c>
      <c r="L123" s="28">
        <f>SUM(C123:I123)</f>
        <v>-4912304</v>
      </c>
      <c r="M123" s="15" t="s">
        <v>100</v>
      </c>
      <c r="N123" s="13" t="s">
        <v>100</v>
      </c>
      <c r="O123" s="15">
        <f>O113+O121+O122</f>
        <v>1265511</v>
      </c>
      <c r="P123" s="15" t="s">
        <v>100</v>
      </c>
      <c r="Q123" s="13" t="s">
        <v>100</v>
      </c>
      <c r="R123" s="15">
        <f>R113+R121+R122</f>
        <v>294130</v>
      </c>
      <c r="S123" s="15" t="s">
        <v>100</v>
      </c>
      <c r="T123" s="13" t="s">
        <v>100</v>
      </c>
      <c r="U123" s="41">
        <f>SUM(L123+O123+R123)</f>
        <v>-3352663</v>
      </c>
      <c r="V123" s="17" t="s">
        <v>100</v>
      </c>
    </row>
    <row r="124" spans="1:22" x14ac:dyDescent="0.15">
      <c r="A124" s="32" t="s">
        <v>108</v>
      </c>
      <c r="B124" s="6" t="s">
        <v>100</v>
      </c>
      <c r="C124" s="36">
        <v>0</v>
      </c>
      <c r="D124" s="4" t="s">
        <v>100</v>
      </c>
      <c r="E124" s="6" t="s">
        <v>100</v>
      </c>
      <c r="F124" s="8">
        <v>0</v>
      </c>
      <c r="G124" s="4" t="s">
        <v>100</v>
      </c>
      <c r="H124" s="6" t="s">
        <v>100</v>
      </c>
      <c r="I124" s="8">
        <v>0</v>
      </c>
      <c r="J124" s="4" t="s">
        <v>100</v>
      </c>
      <c r="K124" s="6" t="s">
        <v>100</v>
      </c>
      <c r="L124" s="28">
        <f t="shared" si="23"/>
        <v>0</v>
      </c>
      <c r="M124" s="4" t="s">
        <v>100</v>
      </c>
      <c r="N124" s="6" t="s">
        <v>100</v>
      </c>
      <c r="O124" s="8">
        <v>0</v>
      </c>
      <c r="P124" s="4" t="s">
        <v>100</v>
      </c>
      <c r="Q124" s="6" t="s">
        <v>100</v>
      </c>
      <c r="R124" s="8">
        <v>445100</v>
      </c>
      <c r="S124" s="4" t="s">
        <v>100</v>
      </c>
      <c r="T124" s="6" t="s">
        <v>100</v>
      </c>
      <c r="U124" s="8">
        <f>SUM(L124+O124+R124)</f>
        <v>445100</v>
      </c>
      <c r="V124" s="4" t="s">
        <v>100</v>
      </c>
    </row>
    <row r="125" spans="1:22" x14ac:dyDescent="0.15">
      <c r="A125" s="33" t="s">
        <v>107</v>
      </c>
      <c r="B125" s="12" t="s">
        <v>100</v>
      </c>
      <c r="C125" s="14">
        <f>C123-C124</f>
        <v>-9363061</v>
      </c>
      <c r="D125" s="14" t="s">
        <v>100</v>
      </c>
      <c r="E125" s="12" t="s">
        <v>100</v>
      </c>
      <c r="F125" s="14">
        <f>F123-F124</f>
        <v>-1232702</v>
      </c>
      <c r="G125" s="14" t="s">
        <v>100</v>
      </c>
      <c r="H125" s="12" t="s">
        <v>100</v>
      </c>
      <c r="I125" s="14">
        <f>I123-I124</f>
        <v>5683459</v>
      </c>
      <c r="J125" s="14" t="s">
        <v>100</v>
      </c>
      <c r="K125" s="12" t="s">
        <v>100</v>
      </c>
      <c r="L125" s="28">
        <f t="shared" si="23"/>
        <v>-4912304</v>
      </c>
      <c r="M125" s="14" t="s">
        <v>100</v>
      </c>
      <c r="N125" s="12" t="s">
        <v>100</v>
      </c>
      <c r="O125" s="14">
        <f>O123-O124</f>
        <v>1265511</v>
      </c>
      <c r="P125" s="14" t="s">
        <v>100</v>
      </c>
      <c r="Q125" s="12" t="s">
        <v>100</v>
      </c>
      <c r="R125" s="14">
        <f>R123-R124</f>
        <v>-150970</v>
      </c>
      <c r="S125" s="14" t="s">
        <v>100</v>
      </c>
      <c r="T125" s="12" t="s">
        <v>100</v>
      </c>
      <c r="U125" s="14">
        <f>U123-U124</f>
        <v>-3797763</v>
      </c>
      <c r="V125" s="16" t="s">
        <v>100</v>
      </c>
    </row>
    <row r="126" spans="1:22" x14ac:dyDescent="0.15">
      <c r="A126" s="33" t="s">
        <v>92</v>
      </c>
      <c r="B126" s="12" t="s">
        <v>100</v>
      </c>
      <c r="C126" s="14">
        <v>-45187044</v>
      </c>
      <c r="D126" s="14" t="s">
        <v>100</v>
      </c>
      <c r="E126" s="12" t="s">
        <v>100</v>
      </c>
      <c r="F126" s="14">
        <v>-3486224</v>
      </c>
      <c r="G126" s="14" t="s">
        <v>100</v>
      </c>
      <c r="H126" s="12" t="s">
        <v>100</v>
      </c>
      <c r="I126" s="14">
        <v>73441188</v>
      </c>
      <c r="J126" s="14" t="s">
        <v>100</v>
      </c>
      <c r="K126" s="12" t="s">
        <v>100</v>
      </c>
      <c r="L126" s="28">
        <f>SUM(C126:I126)</f>
        <v>24767920</v>
      </c>
      <c r="M126" s="14" t="s">
        <v>100</v>
      </c>
      <c r="N126" s="12" t="s">
        <v>100</v>
      </c>
      <c r="O126" s="14">
        <v>20631468</v>
      </c>
      <c r="P126" s="14" t="s">
        <v>100</v>
      </c>
      <c r="Q126" s="12" t="s">
        <v>100</v>
      </c>
      <c r="R126" s="14">
        <v>7635022</v>
      </c>
      <c r="S126" s="14" t="s">
        <v>100</v>
      </c>
      <c r="T126" s="12" t="s">
        <v>100</v>
      </c>
      <c r="U126" s="28">
        <f>SUM(L126+O126+R126)</f>
        <v>53034410</v>
      </c>
      <c r="V126" s="16" t="s">
        <v>100</v>
      </c>
    </row>
    <row r="127" spans="1:22" x14ac:dyDescent="0.15">
      <c r="A127" s="33" t="s">
        <v>93</v>
      </c>
      <c r="B127" s="13" t="s">
        <v>100</v>
      </c>
      <c r="C127" s="15">
        <f>SUM(C125+C126)</f>
        <v>-54550105</v>
      </c>
      <c r="D127" s="15" t="s">
        <v>100</v>
      </c>
      <c r="E127" s="13" t="s">
        <v>100</v>
      </c>
      <c r="F127" s="15">
        <f>SUM(F125+F126)</f>
        <v>-4718926</v>
      </c>
      <c r="G127" s="15" t="s">
        <v>100</v>
      </c>
      <c r="H127" s="13" t="s">
        <v>100</v>
      </c>
      <c r="I127" s="15">
        <f>SUM(I125+I126)</f>
        <v>79124647</v>
      </c>
      <c r="J127" s="15" t="s">
        <v>100</v>
      </c>
      <c r="K127" s="13" t="s">
        <v>100</v>
      </c>
      <c r="L127" s="15">
        <f>SUM(L125+L126)</f>
        <v>19855616</v>
      </c>
      <c r="M127" s="15" t="s">
        <v>100</v>
      </c>
      <c r="N127" s="13" t="s">
        <v>100</v>
      </c>
      <c r="O127" s="15">
        <f>SUM(O125+O126)</f>
        <v>21896979</v>
      </c>
      <c r="P127" s="15" t="s">
        <v>100</v>
      </c>
      <c r="Q127" s="13" t="s">
        <v>100</v>
      </c>
      <c r="R127" s="15">
        <f>SUM(R125+R126)</f>
        <v>7484052</v>
      </c>
      <c r="S127" s="15" t="s">
        <v>100</v>
      </c>
      <c r="T127" s="13" t="s">
        <v>100</v>
      </c>
      <c r="U127" s="28">
        <f>U125+U126</f>
        <v>49236647</v>
      </c>
      <c r="V127" s="17" t="s">
        <v>100</v>
      </c>
    </row>
    <row r="128" spans="1:22" x14ac:dyDescent="0.15">
      <c r="A128" s="32" t="s">
        <v>94</v>
      </c>
      <c r="L128" s="27"/>
      <c r="U128" s="27"/>
    </row>
    <row r="129" spans="1:22" x14ac:dyDescent="0.15">
      <c r="A129" s="33" t="s">
        <v>114</v>
      </c>
      <c r="B129" s="6" t="s">
        <v>99</v>
      </c>
      <c r="C129" s="8">
        <v>0</v>
      </c>
      <c r="D129" s="4" t="s">
        <v>102</v>
      </c>
      <c r="E129" s="6" t="s">
        <v>99</v>
      </c>
      <c r="F129" s="8">
        <v>0</v>
      </c>
      <c r="G129" s="4" t="s">
        <v>102</v>
      </c>
      <c r="H129" s="6" t="s">
        <v>99</v>
      </c>
      <c r="I129" s="8">
        <v>0</v>
      </c>
      <c r="J129" s="4" t="s">
        <v>102</v>
      </c>
      <c r="K129" s="6" t="s">
        <v>99</v>
      </c>
      <c r="L129" s="8">
        <f>SUM(C129+F129+I129)</f>
        <v>0</v>
      </c>
      <c r="M129" s="4" t="s">
        <v>102</v>
      </c>
      <c r="N129" s="6" t="s">
        <v>99</v>
      </c>
      <c r="O129" s="8">
        <v>0</v>
      </c>
      <c r="P129" s="4" t="s">
        <v>102</v>
      </c>
      <c r="Q129" s="6" t="s">
        <v>99</v>
      </c>
      <c r="R129" s="8">
        <v>1369750</v>
      </c>
      <c r="S129" s="4" t="s">
        <v>102</v>
      </c>
      <c r="T129" s="6" t="s">
        <v>99</v>
      </c>
      <c r="U129" s="8">
        <f>SUM(L129+O129+R129)</f>
        <v>1369750</v>
      </c>
      <c r="V129" s="4" t="s">
        <v>102</v>
      </c>
    </row>
    <row r="130" spans="1:22" x14ac:dyDescent="0.15">
      <c r="A130" s="33" t="s">
        <v>115</v>
      </c>
      <c r="C130" s="8">
        <v>0</v>
      </c>
      <c r="D130" s="8"/>
      <c r="F130" s="8">
        <v>0</v>
      </c>
      <c r="G130" s="8"/>
      <c r="I130" s="8">
        <v>0</v>
      </c>
      <c r="J130" s="8"/>
      <c r="L130" s="22">
        <f>SUM(C130+F130+I130)</f>
        <v>0</v>
      </c>
      <c r="M130" s="8"/>
      <c r="O130" s="8">
        <v>0</v>
      </c>
      <c r="P130" s="8"/>
      <c r="R130" s="8">
        <v>1369750</v>
      </c>
      <c r="S130" s="8"/>
      <c r="U130" s="22">
        <f>SUM(L130+O130+R130)</f>
        <v>1369750</v>
      </c>
    </row>
    <row r="131" spans="1:22" x14ac:dyDescent="0.15">
      <c r="A131" s="33" t="s">
        <v>95</v>
      </c>
      <c r="B131" s="12" t="s">
        <v>100</v>
      </c>
      <c r="C131" s="14">
        <v>0</v>
      </c>
      <c r="D131" s="14" t="s">
        <v>100</v>
      </c>
      <c r="E131" s="12" t="s">
        <v>100</v>
      </c>
      <c r="F131" s="14">
        <v>0</v>
      </c>
      <c r="G131" s="14" t="s">
        <v>100</v>
      </c>
      <c r="H131" s="12" t="s">
        <v>100</v>
      </c>
      <c r="I131" s="14">
        <v>0</v>
      </c>
      <c r="J131" s="14" t="s">
        <v>100</v>
      </c>
      <c r="K131" s="12" t="s">
        <v>100</v>
      </c>
      <c r="L131" s="28">
        <f t="shared" ref="L131:L133" si="24">SUM(C131:I131)</f>
        <v>0</v>
      </c>
      <c r="M131" s="14" t="s">
        <v>100</v>
      </c>
      <c r="N131" s="12" t="s">
        <v>100</v>
      </c>
      <c r="O131" s="14">
        <v>0</v>
      </c>
      <c r="P131" s="14" t="s">
        <v>100</v>
      </c>
      <c r="Q131" s="12" t="s">
        <v>100</v>
      </c>
      <c r="R131" s="14">
        <v>1369750</v>
      </c>
      <c r="S131" s="14" t="s">
        <v>100</v>
      </c>
      <c r="T131" s="12" t="s">
        <v>100</v>
      </c>
      <c r="U131" s="28">
        <v>1369750</v>
      </c>
      <c r="V131" s="16" t="s">
        <v>100</v>
      </c>
    </row>
    <row r="132" spans="1:22" x14ac:dyDescent="0.15">
      <c r="A132" s="33" t="s">
        <v>96</v>
      </c>
      <c r="B132" s="12" t="s">
        <v>100</v>
      </c>
      <c r="C132" s="14">
        <v>0</v>
      </c>
      <c r="D132" s="14" t="s">
        <v>100</v>
      </c>
      <c r="E132" s="12" t="s">
        <v>100</v>
      </c>
      <c r="F132" s="14">
        <v>0</v>
      </c>
      <c r="G132" s="14" t="s">
        <v>100</v>
      </c>
      <c r="H132" s="12" t="s">
        <v>100</v>
      </c>
      <c r="I132" s="14">
        <v>0</v>
      </c>
      <c r="J132" s="14" t="s">
        <v>100</v>
      </c>
      <c r="K132" s="12" t="s">
        <v>100</v>
      </c>
      <c r="L132" s="28">
        <f t="shared" si="24"/>
        <v>0</v>
      </c>
      <c r="M132" s="14" t="s">
        <v>100</v>
      </c>
      <c r="N132" s="12" t="s">
        <v>100</v>
      </c>
      <c r="O132" s="14">
        <v>0</v>
      </c>
      <c r="P132" s="14" t="s">
        <v>100</v>
      </c>
      <c r="Q132" s="12" t="s">
        <v>100</v>
      </c>
      <c r="R132" s="14">
        <v>48380100</v>
      </c>
      <c r="S132" s="14" t="s">
        <v>100</v>
      </c>
      <c r="T132" s="12" t="s">
        <v>100</v>
      </c>
      <c r="U132" s="28">
        <f>SUM(L132+O132+R132)</f>
        <v>48380100</v>
      </c>
      <c r="V132" s="16" t="s">
        <v>100</v>
      </c>
    </row>
    <row r="133" spans="1:22" x14ac:dyDescent="0.15">
      <c r="A133" s="33" t="s">
        <v>97</v>
      </c>
      <c r="B133" s="12" t="s">
        <v>100</v>
      </c>
      <c r="C133" s="14">
        <v>0</v>
      </c>
      <c r="D133" s="14" t="s">
        <v>100</v>
      </c>
      <c r="E133" s="12" t="s">
        <v>100</v>
      </c>
      <c r="F133" s="14">
        <v>0</v>
      </c>
      <c r="G133" s="14" t="s">
        <v>100</v>
      </c>
      <c r="H133" s="12" t="s">
        <v>100</v>
      </c>
      <c r="I133" s="14">
        <v>0</v>
      </c>
      <c r="J133" s="14" t="s">
        <v>100</v>
      </c>
      <c r="K133" s="12" t="s">
        <v>100</v>
      </c>
      <c r="L133" s="28">
        <f t="shared" si="24"/>
        <v>0</v>
      </c>
      <c r="M133" s="14" t="s">
        <v>100</v>
      </c>
      <c r="N133" s="12" t="s">
        <v>100</v>
      </c>
      <c r="O133" s="14">
        <v>0</v>
      </c>
      <c r="P133" s="14" t="s">
        <v>100</v>
      </c>
      <c r="Q133" s="12" t="s">
        <v>100</v>
      </c>
      <c r="R133" s="14">
        <f>SUM(R131+R132)</f>
        <v>49749850</v>
      </c>
      <c r="S133" s="14" t="s">
        <v>100</v>
      </c>
      <c r="T133" s="12" t="s">
        <v>100</v>
      </c>
      <c r="U133" s="8">
        <f>SUM(L133+O133+R133)</f>
        <v>49749850</v>
      </c>
      <c r="V133" s="16" t="s">
        <v>100</v>
      </c>
    </row>
    <row r="134" spans="1:22" x14ac:dyDescent="0.15">
      <c r="A134" s="34" t="s">
        <v>98</v>
      </c>
      <c r="B134" s="24" t="s">
        <v>100</v>
      </c>
      <c r="C134" s="25">
        <f>C127+C133</f>
        <v>-54550105</v>
      </c>
      <c r="D134" s="25" t="s">
        <v>100</v>
      </c>
      <c r="E134" s="24" t="s">
        <v>100</v>
      </c>
      <c r="F134" s="25">
        <f>F127+F133</f>
        <v>-4718926</v>
      </c>
      <c r="G134" s="25" t="s">
        <v>100</v>
      </c>
      <c r="H134" s="24" t="s">
        <v>100</v>
      </c>
      <c r="I134" s="25">
        <f>I127+I133</f>
        <v>79124647</v>
      </c>
      <c r="J134" s="25" t="s">
        <v>100</v>
      </c>
      <c r="K134" s="24" t="s">
        <v>100</v>
      </c>
      <c r="L134" s="25">
        <f>L127+L133</f>
        <v>19855616</v>
      </c>
      <c r="M134" s="25" t="s">
        <v>100</v>
      </c>
      <c r="N134" s="24" t="s">
        <v>100</v>
      </c>
      <c r="O134" s="25">
        <f>O127+O133</f>
        <v>21896979</v>
      </c>
      <c r="P134" s="25" t="s">
        <v>100</v>
      </c>
      <c r="Q134" s="24" t="s">
        <v>100</v>
      </c>
      <c r="R134" s="25">
        <f>R127+R133</f>
        <v>57233902</v>
      </c>
      <c r="S134" s="25" t="s">
        <v>100</v>
      </c>
      <c r="T134" s="24" t="s">
        <v>100</v>
      </c>
      <c r="U134" s="25">
        <f>U127+U133</f>
        <v>98986497</v>
      </c>
      <c r="V134" s="26" t="s">
        <v>100</v>
      </c>
    </row>
  </sheetData>
  <mergeCells count="5">
    <mergeCell ref="A1:A2"/>
    <mergeCell ref="B1:M1"/>
    <mergeCell ref="N1:P1"/>
    <mergeCell ref="Q1:S2"/>
    <mergeCell ref="T1:V2"/>
  </mergeCells>
  <phoneticPr fontId="1"/>
  <pageMargins left="0.78740157480314965" right="0.39370078740157483" top="1.1811023622047245" bottom="0.43307086614173229" header="0.51181102362204722" footer="0.27559055118110237"/>
  <pageSetup paperSize="9" scale="97" orientation="landscape" r:id="rId1"/>
  <headerFooter alignWithMargins="0">
    <oddHeader>&amp;C
正味財産増減計算書内訳表
（平成29年4月1日から平成30年3月31日まで）&amp;R
（単位：円）</oddHeader>
  </headerFooter>
  <rowBreaks count="2" manualBreakCount="2">
    <brk id="44" max="21" man="1"/>
    <brk id="88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平成 29年度</vt:lpstr>
      <vt:lpstr>Sheet1</vt:lpstr>
      <vt:lpstr>'平成 29年度'!Print_Area</vt:lpstr>
      <vt:lpstr>'平成 29年度'!Print_Titles</vt:lpstr>
    </vt:vector>
  </TitlesOfParts>
  <Company>満喜株式会社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imaizumi</cp:lastModifiedBy>
  <cp:lastPrinted>2018-04-26T05:07:22Z</cp:lastPrinted>
  <dcterms:created xsi:type="dcterms:W3CDTF">2003-01-27T04:17:44Z</dcterms:created>
  <dcterms:modified xsi:type="dcterms:W3CDTF">2018-04-26T06:46:43Z</dcterms:modified>
</cp:coreProperties>
</file>