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600" windowHeight="11640" activeTab="0"/>
  </bookViews>
  <sheets>
    <sheet name="貸借対照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管理課</author>
  </authors>
  <commentList>
    <comment ref="F35" authorId="0">
      <text>
        <r>
          <rPr>
            <b/>
            <sz val="9"/>
            <rFont val="ＭＳ Ｐゴシック"/>
            <family val="3"/>
          </rPr>
          <t>1年以内</t>
        </r>
      </text>
    </comment>
    <comment ref="F38" authorId="0">
      <text>
        <r>
          <rPr>
            <b/>
            <sz val="9"/>
            <rFont val="ＭＳ Ｐゴシック"/>
            <family val="3"/>
          </rPr>
          <t>1年超</t>
        </r>
      </text>
    </comment>
  </commentList>
</comments>
</file>

<file path=xl/sharedStrings.xml><?xml version="1.0" encoding="utf-8"?>
<sst xmlns="http://schemas.openxmlformats.org/spreadsheetml/2006/main" count="75" uniqueCount="52">
  <si>
    <t>基本財産合計</t>
  </si>
  <si>
    <t>資産合計</t>
  </si>
  <si>
    <t>負債合計</t>
  </si>
  <si>
    <t>負債及び正味財産合計</t>
  </si>
  <si>
    <t>（単位：円）</t>
  </si>
  <si>
    <t>流動資産合計</t>
  </si>
  <si>
    <t>科目</t>
  </si>
  <si>
    <t>未払金</t>
  </si>
  <si>
    <t>貸　借　対　照　表</t>
  </si>
  <si>
    <t>車両運搬具</t>
  </si>
  <si>
    <t>固定資産合計</t>
  </si>
  <si>
    <t>流動負債合計</t>
  </si>
  <si>
    <t>現金預金</t>
  </si>
  <si>
    <t>未収金</t>
  </si>
  <si>
    <t>前払金</t>
  </si>
  <si>
    <t>立替金</t>
  </si>
  <si>
    <t>当年度</t>
  </si>
  <si>
    <t>前年度</t>
  </si>
  <si>
    <t>増減</t>
  </si>
  <si>
    <t>投資有価証券</t>
  </si>
  <si>
    <t>什器備品</t>
  </si>
  <si>
    <t>預り金</t>
  </si>
  <si>
    <t>賞与引当金</t>
  </si>
  <si>
    <t>寄附金</t>
  </si>
  <si>
    <t>指定正味財産合計</t>
  </si>
  <si>
    <t>（うち基本財産への充当額）</t>
  </si>
  <si>
    <t>（うち特定資産への充当額）</t>
  </si>
  <si>
    <t>正味財産合計</t>
  </si>
  <si>
    <t>前受金</t>
  </si>
  <si>
    <t>（1）　基本財産</t>
  </si>
  <si>
    <t>Ⅰ　資産の部</t>
  </si>
  <si>
    <t>Ⅱ　負債の部</t>
  </si>
  <si>
    <t>Ⅲ　正味財産の部</t>
  </si>
  <si>
    <t>1.　流動資産</t>
  </si>
  <si>
    <t>2.　固定資産</t>
  </si>
  <si>
    <t>1.　流動負債</t>
  </si>
  <si>
    <t>1.　指定正味財産</t>
  </si>
  <si>
    <t>2.　一般正味財産</t>
  </si>
  <si>
    <t xml:space="preserve"> 普通預金</t>
  </si>
  <si>
    <t>（2）　その他固定資産</t>
  </si>
  <si>
    <t xml:space="preserve"> 現金</t>
  </si>
  <si>
    <t>その他固定資産合計</t>
  </si>
  <si>
    <t>有価証券</t>
  </si>
  <si>
    <t>リース資産</t>
  </si>
  <si>
    <t>リース債務</t>
  </si>
  <si>
    <t>2.　固定負債</t>
  </si>
  <si>
    <t>固定負債合計</t>
  </si>
  <si>
    <t>(</t>
  </si>
  <si>
    <t>)</t>
  </si>
  <si>
    <t>(</t>
  </si>
  <si>
    <t>)</t>
  </si>
  <si>
    <t>（平成27年3月31日現在）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</si>
</sst>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  <numFmt numFmtId="185" formatCode="#,##0_ "/>
    <numFmt numFmtId="186" formatCode="#,##0_);\(#,##0\)"/>
    <numFmt numFmtId="187" formatCode="0_);[Red]\(0\)"/>
    <numFmt numFmtId="188" formatCode="0_);\(0\)"/>
    <numFmt numFmtId="189" formatCode="0.000000%"/>
    <numFmt numFmtId="190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58" fontId="4" fillId="0" borderId="0" xfId="0" applyNumberFormat="1" applyFont="1" applyAlignment="1">
      <alignment horizontal="right"/>
    </xf>
    <xf numFmtId="184" fontId="4" fillId="0" borderId="0" xfId="49" applyNumberFormat="1" applyFont="1" applyFill="1" applyBorder="1" applyAlignment="1">
      <alignment vertical="center"/>
    </xf>
    <xf numFmtId="5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58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/>
    </xf>
    <xf numFmtId="184" fontId="4" fillId="0" borderId="10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13" xfId="49" applyNumberFormat="1" applyFont="1" applyFill="1" applyBorder="1" applyAlignment="1">
      <alignment horizontal="right" vertical="center"/>
    </xf>
    <xf numFmtId="184" fontId="4" fillId="0" borderId="14" xfId="49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84" fontId="4" fillId="0" borderId="12" xfId="49" applyNumberFormat="1" applyFont="1" applyFill="1" applyBorder="1" applyAlignment="1">
      <alignment horizontal="right" vertical="center"/>
    </xf>
    <xf numFmtId="58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84" fontId="4" fillId="0" borderId="0" xfId="49" applyNumberFormat="1" applyFont="1" applyFill="1" applyBorder="1" applyAlignment="1">
      <alignment horizontal="left" vertical="center"/>
    </xf>
    <xf numFmtId="184" fontId="4" fillId="0" borderId="12" xfId="49" applyNumberFormat="1" applyFont="1" applyFill="1" applyBorder="1" applyAlignment="1">
      <alignment horizontal="left" vertical="center"/>
    </xf>
    <xf numFmtId="184" fontId="4" fillId="0" borderId="13" xfId="49" applyNumberFormat="1" applyFont="1" applyFill="1" applyBorder="1" applyAlignment="1">
      <alignment horizontal="left" vertical="center"/>
    </xf>
    <xf numFmtId="184" fontId="4" fillId="0" borderId="17" xfId="49" applyNumberFormat="1" applyFont="1" applyFill="1" applyBorder="1" applyAlignment="1">
      <alignment horizontal="left" vertical="center"/>
    </xf>
    <xf numFmtId="184" fontId="4" fillId="0" borderId="18" xfId="49" applyNumberFormat="1" applyFont="1" applyFill="1" applyBorder="1" applyAlignment="1">
      <alignment horizontal="left" vertical="center"/>
    </xf>
    <xf numFmtId="184" fontId="4" fillId="0" borderId="19" xfId="49" applyNumberFormat="1" applyFont="1" applyFill="1" applyBorder="1" applyAlignment="1">
      <alignment horizontal="left" vertical="center"/>
    </xf>
    <xf numFmtId="49" fontId="4" fillId="0" borderId="17" xfId="49" applyNumberFormat="1" applyFont="1" applyFill="1" applyBorder="1" applyAlignment="1">
      <alignment horizontal="left" vertical="center"/>
    </xf>
    <xf numFmtId="38" fontId="4" fillId="0" borderId="18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left"/>
    </xf>
    <xf numFmtId="184" fontId="4" fillId="0" borderId="20" xfId="49" applyNumberFormat="1" applyFont="1" applyFill="1" applyBorder="1" applyAlignment="1">
      <alignment horizontal="left" vertical="center"/>
    </xf>
    <xf numFmtId="58" fontId="2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58" fontId="4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20" zoomScaleNormal="120" zoomScalePageLayoutView="0" workbookViewId="0" topLeftCell="A1">
      <selection activeCell="H53" sqref="H53"/>
    </sheetView>
  </sheetViews>
  <sheetFormatPr defaultColWidth="9.00390625" defaultRowHeight="10.5" customHeight="1"/>
  <cols>
    <col min="1" max="5" width="1.625" style="57" customWidth="1"/>
    <col min="6" max="6" width="20.625" style="57" customWidth="1"/>
    <col min="7" max="7" width="3.625" style="58" customWidth="1"/>
    <col min="8" max="8" width="10.625" style="57" customWidth="1"/>
    <col min="9" max="9" width="1.625" style="59" customWidth="1"/>
    <col min="10" max="10" width="3.625" style="60" customWidth="1"/>
    <col min="11" max="11" width="10.625" style="57" customWidth="1"/>
    <col min="12" max="12" width="1.625" style="61" customWidth="1"/>
    <col min="13" max="13" width="3.625" style="60" customWidth="1"/>
    <col min="14" max="14" width="10.625" style="57" customWidth="1"/>
    <col min="15" max="15" width="1.625" style="61" customWidth="1"/>
    <col min="16" max="16" width="9.00390625" style="53" customWidth="1"/>
    <col min="17" max="17" width="11.75390625" style="53" bestFit="1" customWidth="1"/>
    <col min="18" max="16384" width="9.00390625" style="53" customWidth="1"/>
  </cols>
  <sheetData>
    <row r="1" spans="1:15" ht="17.2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2"/>
    </row>
    <row r="2" spans="1:15" s="1" customFormat="1" ht="13.5" customHeight="1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0"/>
    </row>
    <row r="3" spans="1:15" s="1" customFormat="1" ht="9.75" customHeight="1">
      <c r="A3" s="7"/>
      <c r="B3" s="7"/>
      <c r="C3" s="7"/>
      <c r="D3" s="7"/>
      <c r="E3" s="7"/>
      <c r="F3" s="7"/>
      <c r="G3" s="21"/>
      <c r="H3" s="7"/>
      <c r="I3" s="37"/>
      <c r="J3" s="27"/>
      <c r="K3" s="7"/>
      <c r="L3" s="48"/>
      <c r="M3" s="27"/>
      <c r="N3" s="7"/>
      <c r="O3" s="48"/>
    </row>
    <row r="4" spans="1:15" ht="14.25" customHeight="1">
      <c r="A4" s="8"/>
      <c r="B4" s="7"/>
      <c r="C4" s="7"/>
      <c r="D4" s="7"/>
      <c r="E4" s="7"/>
      <c r="F4" s="7"/>
      <c r="G4" s="21"/>
      <c r="H4" s="7"/>
      <c r="I4" s="37"/>
      <c r="J4" s="27"/>
      <c r="K4" s="7"/>
      <c r="L4" s="48"/>
      <c r="M4" s="27"/>
      <c r="N4" s="51"/>
      <c r="O4" s="5" t="s">
        <v>4</v>
      </c>
    </row>
    <row r="5" spans="1:15" s="1" customFormat="1" ht="4.5" customHeight="1">
      <c r="A5" s="9"/>
      <c r="B5" s="9"/>
      <c r="C5" s="9"/>
      <c r="D5" s="9"/>
      <c r="E5" s="9"/>
      <c r="F5" s="9"/>
      <c r="G5" s="22"/>
      <c r="H5" s="9"/>
      <c r="I5" s="38"/>
      <c r="J5" s="22"/>
      <c r="K5" s="9"/>
      <c r="L5" s="38"/>
      <c r="M5" s="22"/>
      <c r="N5" s="9"/>
      <c r="O5" s="38"/>
    </row>
    <row r="6" spans="1:15" ht="15.75" customHeight="1">
      <c r="A6" s="63" t="s">
        <v>6</v>
      </c>
      <c r="B6" s="64"/>
      <c r="C6" s="64"/>
      <c r="D6" s="64"/>
      <c r="E6" s="64"/>
      <c r="F6" s="64"/>
      <c r="G6" s="63" t="s">
        <v>16</v>
      </c>
      <c r="H6" s="66"/>
      <c r="I6" s="66"/>
      <c r="J6" s="63" t="s">
        <v>17</v>
      </c>
      <c r="K6" s="66"/>
      <c r="L6" s="67"/>
      <c r="M6" s="68" t="s">
        <v>18</v>
      </c>
      <c r="N6" s="69"/>
      <c r="O6" s="70"/>
    </row>
    <row r="7" spans="1:15" s="54" customFormat="1" ht="15" customHeight="1">
      <c r="A7" s="10" t="s">
        <v>30</v>
      </c>
      <c r="B7" s="11"/>
      <c r="C7" s="11"/>
      <c r="D7" s="11"/>
      <c r="E7" s="11"/>
      <c r="F7" s="11"/>
      <c r="G7" s="23"/>
      <c r="H7" s="6"/>
      <c r="I7" s="39"/>
      <c r="J7" s="28"/>
      <c r="K7" s="6"/>
      <c r="L7" s="42"/>
      <c r="M7" s="31"/>
      <c r="N7" s="6"/>
      <c r="O7" s="42"/>
    </row>
    <row r="8" spans="1:15" s="54" customFormat="1" ht="15" customHeight="1">
      <c r="A8" s="10"/>
      <c r="B8" s="12" t="s">
        <v>33</v>
      </c>
      <c r="C8" s="11"/>
      <c r="D8" s="15"/>
      <c r="E8" s="11"/>
      <c r="F8" s="11"/>
      <c r="G8" s="23"/>
      <c r="H8" s="6"/>
      <c r="I8" s="39"/>
      <c r="J8" s="28"/>
      <c r="K8" s="6"/>
      <c r="L8" s="42"/>
      <c r="M8" s="31"/>
      <c r="N8" s="6"/>
      <c r="O8" s="42"/>
    </row>
    <row r="9" spans="1:15" s="54" customFormat="1" ht="15" customHeight="1">
      <c r="A9" s="10"/>
      <c r="B9" s="11"/>
      <c r="C9" s="11"/>
      <c r="D9" s="15"/>
      <c r="E9" s="11" t="s">
        <v>12</v>
      </c>
      <c r="F9" s="11"/>
      <c r="G9" s="23"/>
      <c r="H9" s="6"/>
      <c r="I9" s="39"/>
      <c r="J9" s="28"/>
      <c r="K9" s="6"/>
      <c r="L9" s="42"/>
      <c r="M9" s="31"/>
      <c r="N9" s="6"/>
      <c r="O9" s="42"/>
    </row>
    <row r="10" spans="1:15" s="54" customFormat="1" ht="15" customHeight="1">
      <c r="A10" s="10"/>
      <c r="B10" s="11"/>
      <c r="C10" s="11"/>
      <c r="D10" s="15"/>
      <c r="E10" s="11"/>
      <c r="F10" s="11" t="s">
        <v>40</v>
      </c>
      <c r="G10" s="23"/>
      <c r="H10" s="6">
        <v>298320</v>
      </c>
      <c r="I10" s="39"/>
      <c r="J10" s="28"/>
      <c r="K10" s="6">
        <v>274220</v>
      </c>
      <c r="L10" s="42"/>
      <c r="M10" s="31"/>
      <c r="N10" s="6">
        <f aca="true" t="shared" si="0" ref="N10:N15">H10-K10</f>
        <v>24100</v>
      </c>
      <c r="O10" s="42"/>
    </row>
    <row r="11" spans="1:15" s="54" customFormat="1" ht="15" customHeight="1">
      <c r="A11" s="10"/>
      <c r="B11" s="11"/>
      <c r="C11" s="11"/>
      <c r="D11" s="15"/>
      <c r="E11" s="11"/>
      <c r="F11" s="11" t="s">
        <v>38</v>
      </c>
      <c r="G11" s="23"/>
      <c r="H11" s="6">
        <v>56031310</v>
      </c>
      <c r="I11" s="39"/>
      <c r="J11" s="28"/>
      <c r="K11" s="6">
        <v>62677428</v>
      </c>
      <c r="L11" s="42"/>
      <c r="M11" s="31"/>
      <c r="N11" s="6">
        <f t="shared" si="0"/>
        <v>-6646118</v>
      </c>
      <c r="O11" s="42"/>
    </row>
    <row r="12" spans="1:15" s="54" customFormat="1" ht="15" customHeight="1" hidden="1">
      <c r="A12" s="10"/>
      <c r="B12" s="11"/>
      <c r="C12" s="11"/>
      <c r="D12" s="15"/>
      <c r="E12" s="11" t="s">
        <v>42</v>
      </c>
      <c r="F12" s="11"/>
      <c r="G12" s="23"/>
      <c r="H12" s="6">
        <v>0</v>
      </c>
      <c r="I12" s="39"/>
      <c r="J12" s="28"/>
      <c r="K12" s="6">
        <v>0</v>
      </c>
      <c r="L12" s="42"/>
      <c r="M12" s="31"/>
      <c r="N12" s="6">
        <f t="shared" si="0"/>
        <v>0</v>
      </c>
      <c r="O12" s="42"/>
    </row>
    <row r="13" spans="1:15" s="54" customFormat="1" ht="15" customHeight="1">
      <c r="A13" s="10"/>
      <c r="B13" s="11"/>
      <c r="C13" s="11"/>
      <c r="D13" s="15"/>
      <c r="E13" s="11" t="s">
        <v>13</v>
      </c>
      <c r="F13" s="11"/>
      <c r="G13" s="23"/>
      <c r="H13" s="6">
        <v>17254528</v>
      </c>
      <c r="I13" s="39"/>
      <c r="J13" s="28"/>
      <c r="K13" s="6">
        <v>18713068</v>
      </c>
      <c r="L13" s="42"/>
      <c r="M13" s="31"/>
      <c r="N13" s="6">
        <f t="shared" si="0"/>
        <v>-1458540</v>
      </c>
      <c r="O13" s="42"/>
    </row>
    <row r="14" spans="1:15" s="54" customFormat="1" ht="15" customHeight="1">
      <c r="A14" s="10"/>
      <c r="B14" s="11"/>
      <c r="C14" s="11"/>
      <c r="D14" s="15"/>
      <c r="E14" s="11" t="s">
        <v>14</v>
      </c>
      <c r="F14" s="11"/>
      <c r="G14" s="23"/>
      <c r="H14" s="6">
        <v>0</v>
      </c>
      <c r="I14" s="39"/>
      <c r="J14" s="28"/>
      <c r="K14" s="6">
        <v>220000</v>
      </c>
      <c r="L14" s="42"/>
      <c r="M14" s="31"/>
      <c r="N14" s="6">
        <f t="shared" si="0"/>
        <v>-220000</v>
      </c>
      <c r="O14" s="42"/>
    </row>
    <row r="15" spans="1:15" s="54" customFormat="1" ht="15" customHeight="1">
      <c r="A15" s="10"/>
      <c r="B15" s="11"/>
      <c r="C15" s="11"/>
      <c r="D15" s="15"/>
      <c r="E15" s="11" t="s">
        <v>15</v>
      </c>
      <c r="F15" s="11"/>
      <c r="G15" s="23"/>
      <c r="H15" s="6">
        <v>45380</v>
      </c>
      <c r="I15" s="40"/>
      <c r="J15" s="29"/>
      <c r="K15" s="6">
        <v>47927</v>
      </c>
      <c r="L15" s="49"/>
      <c r="M15" s="36"/>
      <c r="N15" s="16">
        <f t="shared" si="0"/>
        <v>-2547</v>
      </c>
      <c r="O15" s="49"/>
    </row>
    <row r="16" spans="1:15" s="54" customFormat="1" ht="15" customHeight="1">
      <c r="A16" s="10"/>
      <c r="B16" s="11"/>
      <c r="C16" s="11"/>
      <c r="D16" s="11" t="s">
        <v>5</v>
      </c>
      <c r="E16" s="11"/>
      <c r="F16" s="11"/>
      <c r="G16" s="24"/>
      <c r="H16" s="17">
        <f>SUM(H10:H15)</f>
        <v>73629538</v>
      </c>
      <c r="I16" s="41"/>
      <c r="J16" s="30"/>
      <c r="K16" s="17">
        <f>SUM(K10:K15)</f>
        <v>81932643</v>
      </c>
      <c r="L16" s="43"/>
      <c r="M16" s="32"/>
      <c r="N16" s="17">
        <f>SUM(N10:N15)</f>
        <v>-8303105</v>
      </c>
      <c r="O16" s="43"/>
    </row>
    <row r="17" spans="1:15" s="54" customFormat="1" ht="15" customHeight="1">
      <c r="A17" s="10"/>
      <c r="B17" s="12" t="s">
        <v>34</v>
      </c>
      <c r="C17" s="11"/>
      <c r="D17" s="15"/>
      <c r="E17" s="11"/>
      <c r="F17" s="11"/>
      <c r="G17" s="23"/>
      <c r="H17" s="6"/>
      <c r="I17" s="39"/>
      <c r="J17" s="28"/>
      <c r="K17" s="6"/>
      <c r="L17" s="42"/>
      <c r="M17" s="31"/>
      <c r="N17" s="6"/>
      <c r="O17" s="42"/>
    </row>
    <row r="18" spans="1:15" s="54" customFormat="1" ht="15" customHeight="1">
      <c r="A18" s="10"/>
      <c r="B18" s="11"/>
      <c r="C18" s="12" t="s">
        <v>29</v>
      </c>
      <c r="D18" s="11"/>
      <c r="E18" s="15"/>
      <c r="F18" s="11"/>
      <c r="G18" s="23"/>
      <c r="H18" s="6"/>
      <c r="I18" s="39"/>
      <c r="J18" s="28"/>
      <c r="K18" s="6"/>
      <c r="L18" s="42"/>
      <c r="M18" s="31"/>
      <c r="N18" s="6"/>
      <c r="O18" s="42"/>
    </row>
    <row r="19" spans="1:15" s="54" customFormat="1" ht="15" customHeight="1">
      <c r="A19" s="10"/>
      <c r="B19" s="11"/>
      <c r="C19" s="11"/>
      <c r="D19" s="11"/>
      <c r="E19" s="11" t="s">
        <v>19</v>
      </c>
      <c r="F19" s="11"/>
      <c r="G19" s="23"/>
      <c r="H19" s="6">
        <v>50000000</v>
      </c>
      <c r="I19" s="42"/>
      <c r="J19" s="31"/>
      <c r="K19" s="6">
        <v>50000000</v>
      </c>
      <c r="L19" s="42"/>
      <c r="M19" s="31"/>
      <c r="N19" s="6">
        <f>H19-K19</f>
        <v>0</v>
      </c>
      <c r="O19" s="42"/>
    </row>
    <row r="20" spans="1:18" s="54" customFormat="1" ht="15" customHeight="1">
      <c r="A20" s="10"/>
      <c r="B20" s="11"/>
      <c r="C20" s="11"/>
      <c r="D20" s="11" t="s">
        <v>0</v>
      </c>
      <c r="E20" s="11"/>
      <c r="F20" s="11"/>
      <c r="G20" s="24"/>
      <c r="H20" s="17">
        <f>SUM(H19:H19)</f>
        <v>50000000</v>
      </c>
      <c r="I20" s="43"/>
      <c r="J20" s="32"/>
      <c r="K20" s="17">
        <f>SUM(K19:K19)</f>
        <v>50000000</v>
      </c>
      <c r="L20" s="43"/>
      <c r="M20" s="32"/>
      <c r="N20" s="17">
        <f>SUM(N19:N19)</f>
        <v>0</v>
      </c>
      <c r="O20" s="43"/>
      <c r="P20" s="55"/>
      <c r="Q20" s="55"/>
      <c r="R20" s="55"/>
    </row>
    <row r="21" spans="1:18" s="54" customFormat="1" ht="15" customHeight="1">
      <c r="A21" s="10"/>
      <c r="B21" s="11"/>
      <c r="C21" s="12" t="s">
        <v>39</v>
      </c>
      <c r="D21" s="11"/>
      <c r="E21" s="11"/>
      <c r="F21" s="11"/>
      <c r="G21" s="23"/>
      <c r="H21" s="18"/>
      <c r="I21" s="42"/>
      <c r="J21" s="31"/>
      <c r="K21" s="18"/>
      <c r="L21" s="42"/>
      <c r="M21" s="31"/>
      <c r="N21" s="6"/>
      <c r="O21" s="42"/>
      <c r="P21" s="55"/>
      <c r="Q21" s="55"/>
      <c r="R21" s="55"/>
    </row>
    <row r="22" spans="1:18" s="54" customFormat="1" ht="15" customHeight="1">
      <c r="A22" s="10"/>
      <c r="B22" s="11"/>
      <c r="C22" s="11"/>
      <c r="D22" s="11"/>
      <c r="E22" s="11" t="s">
        <v>9</v>
      </c>
      <c r="F22" s="11"/>
      <c r="G22" s="23"/>
      <c r="H22" s="6">
        <v>328642</v>
      </c>
      <c r="I22" s="42"/>
      <c r="J22" s="31"/>
      <c r="K22" s="6">
        <v>328642</v>
      </c>
      <c r="L22" s="42"/>
      <c r="M22" s="31"/>
      <c r="N22" s="6">
        <f>H22-K22</f>
        <v>0</v>
      </c>
      <c r="O22" s="42"/>
      <c r="P22" s="55"/>
      <c r="Q22" s="55"/>
      <c r="R22" s="55"/>
    </row>
    <row r="23" spans="1:18" s="2" customFormat="1" ht="15" customHeight="1">
      <c r="A23" s="10"/>
      <c r="B23" s="11"/>
      <c r="C23" s="11"/>
      <c r="D23" s="11"/>
      <c r="E23" s="11" t="s">
        <v>20</v>
      </c>
      <c r="F23" s="11"/>
      <c r="G23" s="23"/>
      <c r="H23" s="6">
        <v>698155</v>
      </c>
      <c r="I23" s="42"/>
      <c r="J23" s="31"/>
      <c r="K23" s="6">
        <v>889570</v>
      </c>
      <c r="L23" s="42"/>
      <c r="M23" s="31"/>
      <c r="N23" s="6">
        <f>H23-K23</f>
        <v>-191415</v>
      </c>
      <c r="O23" s="42"/>
      <c r="P23" s="55"/>
      <c r="Q23" s="4"/>
      <c r="R23" s="3"/>
    </row>
    <row r="24" spans="1:18" s="2" customFormat="1" ht="15" customHeight="1">
      <c r="A24" s="10"/>
      <c r="B24" s="11"/>
      <c r="C24" s="11"/>
      <c r="D24" s="11"/>
      <c r="E24" s="11" t="s">
        <v>43</v>
      </c>
      <c r="F24" s="11"/>
      <c r="G24" s="23"/>
      <c r="H24" s="6">
        <v>3178405</v>
      </c>
      <c r="I24" s="42"/>
      <c r="J24" s="31"/>
      <c r="K24" s="6">
        <v>4994636</v>
      </c>
      <c r="L24" s="42"/>
      <c r="M24" s="31"/>
      <c r="N24" s="6">
        <f>H24-K24</f>
        <v>-1816231</v>
      </c>
      <c r="O24" s="42"/>
      <c r="P24" s="55"/>
      <c r="Q24" s="4"/>
      <c r="R24" s="3"/>
    </row>
    <row r="25" spans="1:18" s="54" customFormat="1" ht="15" customHeight="1">
      <c r="A25" s="10"/>
      <c r="B25" s="11"/>
      <c r="C25" s="11"/>
      <c r="D25" s="11" t="s">
        <v>41</v>
      </c>
      <c r="E25" s="11"/>
      <c r="F25" s="11"/>
      <c r="G25" s="24"/>
      <c r="H25" s="17">
        <f>SUM(H22:H24)</f>
        <v>4205202</v>
      </c>
      <c r="I25" s="44"/>
      <c r="J25" s="33"/>
      <c r="K25" s="17">
        <f>SUM(K22:K24)</f>
        <v>6212848</v>
      </c>
      <c r="L25" s="44"/>
      <c r="M25" s="33"/>
      <c r="N25" s="17">
        <f>SUM(N22:N24)</f>
        <v>-2007646</v>
      </c>
      <c r="O25" s="44"/>
      <c r="P25" s="55"/>
      <c r="Q25" s="55"/>
      <c r="R25" s="55"/>
    </row>
    <row r="26" spans="1:15" s="54" customFormat="1" ht="15" customHeight="1">
      <c r="A26" s="10"/>
      <c r="B26" s="11"/>
      <c r="C26" s="11"/>
      <c r="D26" s="11" t="s">
        <v>10</v>
      </c>
      <c r="E26" s="11"/>
      <c r="F26" s="11"/>
      <c r="G26" s="24"/>
      <c r="H26" s="17">
        <f>SUM(H20,H25)</f>
        <v>54205202</v>
      </c>
      <c r="I26" s="44"/>
      <c r="J26" s="33"/>
      <c r="K26" s="17">
        <f>SUM(K20,K25)</f>
        <v>56212848</v>
      </c>
      <c r="L26" s="44"/>
      <c r="M26" s="33"/>
      <c r="N26" s="17">
        <f>SUM(N20,N25)</f>
        <v>-2007646</v>
      </c>
      <c r="O26" s="44"/>
    </row>
    <row r="27" spans="1:15" s="54" customFormat="1" ht="15" customHeight="1">
      <c r="A27" s="10"/>
      <c r="B27" s="11"/>
      <c r="C27" s="11"/>
      <c r="D27" s="11" t="s">
        <v>1</v>
      </c>
      <c r="E27" s="11"/>
      <c r="F27" s="11"/>
      <c r="G27" s="24"/>
      <c r="H27" s="17">
        <f>SUM(H16,H26)</f>
        <v>127834740</v>
      </c>
      <c r="I27" s="43"/>
      <c r="J27" s="32"/>
      <c r="K27" s="17">
        <f>SUM(K16,K26)</f>
        <v>138145491</v>
      </c>
      <c r="L27" s="43"/>
      <c r="M27" s="32"/>
      <c r="N27" s="17">
        <f>SUM(N16,N26)</f>
        <v>-10310751</v>
      </c>
      <c r="O27" s="43"/>
    </row>
    <row r="28" spans="1:15" s="54" customFormat="1" ht="4.5" customHeight="1">
      <c r="A28" s="10"/>
      <c r="B28" s="11"/>
      <c r="C28" s="11"/>
      <c r="D28" s="11"/>
      <c r="E28" s="11"/>
      <c r="F28" s="11"/>
      <c r="G28" s="24"/>
      <c r="H28" s="17"/>
      <c r="I28" s="43"/>
      <c r="J28" s="32"/>
      <c r="K28" s="17"/>
      <c r="L28" s="43"/>
      <c r="M28" s="32"/>
      <c r="N28" s="6"/>
      <c r="O28" s="43"/>
    </row>
    <row r="29" spans="1:15" s="54" customFormat="1" ht="15" customHeight="1">
      <c r="A29" s="10" t="s">
        <v>31</v>
      </c>
      <c r="B29" s="11"/>
      <c r="C29" s="11"/>
      <c r="D29" s="11"/>
      <c r="E29" s="11"/>
      <c r="F29" s="11"/>
      <c r="G29" s="23"/>
      <c r="H29" s="6"/>
      <c r="I29" s="42"/>
      <c r="J29" s="31"/>
      <c r="K29" s="6"/>
      <c r="L29" s="42"/>
      <c r="M29" s="31"/>
      <c r="N29" s="18"/>
      <c r="O29" s="42"/>
    </row>
    <row r="30" spans="1:15" s="54" customFormat="1" ht="15" customHeight="1">
      <c r="A30" s="10"/>
      <c r="B30" s="12" t="s">
        <v>35</v>
      </c>
      <c r="C30" s="11"/>
      <c r="D30" s="15"/>
      <c r="E30" s="11"/>
      <c r="F30" s="11"/>
      <c r="G30" s="23"/>
      <c r="H30" s="6"/>
      <c r="I30" s="42"/>
      <c r="J30" s="31"/>
      <c r="K30" s="6"/>
      <c r="L30" s="42"/>
      <c r="M30" s="31"/>
      <c r="N30" s="6"/>
      <c r="O30" s="42"/>
    </row>
    <row r="31" spans="1:15" s="54" customFormat="1" ht="15" customHeight="1">
      <c r="A31" s="10"/>
      <c r="B31" s="11"/>
      <c r="C31" s="11"/>
      <c r="D31" s="15"/>
      <c r="E31" s="11" t="s">
        <v>7</v>
      </c>
      <c r="F31" s="11"/>
      <c r="G31" s="23"/>
      <c r="H31" s="6">
        <v>8367208</v>
      </c>
      <c r="I31" s="42"/>
      <c r="J31" s="31"/>
      <c r="K31" s="6">
        <v>8927526</v>
      </c>
      <c r="L31" s="42"/>
      <c r="M31" s="31"/>
      <c r="N31" s="6">
        <f>H31-K31</f>
        <v>-560318</v>
      </c>
      <c r="O31" s="42"/>
    </row>
    <row r="32" spans="1:15" s="54" customFormat="1" ht="15" customHeight="1">
      <c r="A32" s="10"/>
      <c r="B32" s="11"/>
      <c r="C32" s="11"/>
      <c r="D32" s="15"/>
      <c r="E32" s="11" t="s">
        <v>28</v>
      </c>
      <c r="F32" s="11"/>
      <c r="G32" s="23"/>
      <c r="H32" s="6">
        <v>10592430</v>
      </c>
      <c r="I32" s="42"/>
      <c r="J32" s="31"/>
      <c r="K32" s="6">
        <v>20138465</v>
      </c>
      <c r="L32" s="42"/>
      <c r="M32" s="31"/>
      <c r="N32" s="6">
        <f>H32-K32</f>
        <v>-9546035</v>
      </c>
      <c r="O32" s="42"/>
    </row>
    <row r="33" spans="1:15" s="54" customFormat="1" ht="15" customHeight="1">
      <c r="A33" s="10"/>
      <c r="B33" s="11"/>
      <c r="C33" s="11"/>
      <c r="D33" s="15"/>
      <c r="E33" s="11" t="s">
        <v>21</v>
      </c>
      <c r="F33" s="11"/>
      <c r="G33" s="23"/>
      <c r="H33" s="6">
        <v>2407649</v>
      </c>
      <c r="I33" s="42"/>
      <c r="J33" s="31"/>
      <c r="K33" s="6">
        <v>2777394</v>
      </c>
      <c r="L33" s="42"/>
      <c r="M33" s="31"/>
      <c r="N33" s="6">
        <f>H33-K33</f>
        <v>-369745</v>
      </c>
      <c r="O33" s="42"/>
    </row>
    <row r="34" spans="1:15" s="54" customFormat="1" ht="15" customHeight="1">
      <c r="A34" s="10"/>
      <c r="B34" s="11"/>
      <c r="C34" s="11"/>
      <c r="D34" s="15"/>
      <c r="E34" s="11" t="s">
        <v>22</v>
      </c>
      <c r="F34" s="11"/>
      <c r="G34" s="23"/>
      <c r="H34" s="6">
        <v>3058117</v>
      </c>
      <c r="I34" s="42"/>
      <c r="J34" s="31"/>
      <c r="K34" s="6">
        <v>2965096</v>
      </c>
      <c r="L34" s="42"/>
      <c r="M34" s="31"/>
      <c r="N34" s="6">
        <f>H34-K34</f>
        <v>93021</v>
      </c>
      <c r="O34" s="42"/>
    </row>
    <row r="35" spans="1:15" s="54" customFormat="1" ht="15" customHeight="1">
      <c r="A35" s="10"/>
      <c r="B35" s="11"/>
      <c r="C35" s="11"/>
      <c r="D35" s="15"/>
      <c r="E35" s="11" t="s">
        <v>44</v>
      </c>
      <c r="F35" s="11"/>
      <c r="G35" s="23"/>
      <c r="H35" s="6">
        <v>1899628</v>
      </c>
      <c r="I35" s="42"/>
      <c r="J35" s="31"/>
      <c r="K35" s="6">
        <v>1876096</v>
      </c>
      <c r="L35" s="42"/>
      <c r="M35" s="31"/>
      <c r="N35" s="6">
        <f>H35-K35</f>
        <v>23532</v>
      </c>
      <c r="O35" s="42"/>
    </row>
    <row r="36" spans="1:15" s="54" customFormat="1" ht="15" customHeight="1">
      <c r="A36" s="10"/>
      <c r="B36" s="11"/>
      <c r="C36" s="11"/>
      <c r="D36" s="11" t="s">
        <v>11</v>
      </c>
      <c r="E36" s="11"/>
      <c r="F36" s="11"/>
      <c r="G36" s="24"/>
      <c r="H36" s="17">
        <f>SUM(H31:H35)</f>
        <v>26325032</v>
      </c>
      <c r="I36" s="43"/>
      <c r="J36" s="32"/>
      <c r="K36" s="17">
        <f>SUM(K31:K35)</f>
        <v>36684577</v>
      </c>
      <c r="L36" s="43"/>
      <c r="M36" s="32"/>
      <c r="N36" s="17">
        <f>SUM(N31:N35)</f>
        <v>-10359545</v>
      </c>
      <c r="O36" s="43"/>
    </row>
    <row r="37" spans="1:15" s="54" customFormat="1" ht="15" customHeight="1">
      <c r="A37" s="10"/>
      <c r="B37" s="12" t="s">
        <v>45</v>
      </c>
      <c r="C37" s="11"/>
      <c r="D37" s="15"/>
      <c r="E37" s="11"/>
      <c r="F37" s="11"/>
      <c r="G37" s="23"/>
      <c r="H37" s="6"/>
      <c r="I37" s="42"/>
      <c r="J37" s="31"/>
      <c r="K37" s="6"/>
      <c r="L37" s="42"/>
      <c r="M37" s="31"/>
      <c r="N37" s="6"/>
      <c r="O37" s="42"/>
    </row>
    <row r="38" spans="1:15" s="54" customFormat="1" ht="15" customHeight="1">
      <c r="A38" s="10"/>
      <c r="B38" s="11"/>
      <c r="C38" s="11"/>
      <c r="D38" s="11"/>
      <c r="E38" s="11" t="s">
        <v>44</v>
      </c>
      <c r="F38" s="11"/>
      <c r="G38" s="24"/>
      <c r="H38" s="17">
        <v>1345248</v>
      </c>
      <c r="I38" s="43"/>
      <c r="J38" s="32"/>
      <c r="K38" s="17">
        <v>3190530</v>
      </c>
      <c r="L38" s="43"/>
      <c r="M38" s="32"/>
      <c r="N38" s="17">
        <f>H38-K38</f>
        <v>-1845282</v>
      </c>
      <c r="O38" s="43"/>
    </row>
    <row r="39" spans="1:15" s="54" customFormat="1" ht="15" customHeight="1">
      <c r="A39" s="10"/>
      <c r="B39" s="11"/>
      <c r="C39" s="11"/>
      <c r="D39" s="11" t="s">
        <v>46</v>
      </c>
      <c r="E39" s="11"/>
      <c r="F39" s="11"/>
      <c r="G39" s="24"/>
      <c r="H39" s="17">
        <f>SUM(H38)</f>
        <v>1345248</v>
      </c>
      <c r="I39" s="43"/>
      <c r="J39" s="32"/>
      <c r="K39" s="17">
        <f>SUM(K38)</f>
        <v>3190530</v>
      </c>
      <c r="L39" s="43"/>
      <c r="M39" s="32"/>
      <c r="N39" s="17">
        <f>SUM(N38)</f>
        <v>-1845282</v>
      </c>
      <c r="O39" s="43"/>
    </row>
    <row r="40" spans="1:15" s="54" customFormat="1" ht="15" customHeight="1">
      <c r="A40" s="10"/>
      <c r="B40" s="11"/>
      <c r="C40" s="11"/>
      <c r="D40" s="11" t="s">
        <v>2</v>
      </c>
      <c r="E40" s="11"/>
      <c r="F40" s="11"/>
      <c r="G40" s="24"/>
      <c r="H40" s="17">
        <f>SUM(H36,H39)</f>
        <v>27670280</v>
      </c>
      <c r="I40" s="43"/>
      <c r="J40" s="32"/>
      <c r="K40" s="17">
        <f>SUM(K36,K39)</f>
        <v>39875107</v>
      </c>
      <c r="L40" s="43"/>
      <c r="M40" s="32"/>
      <c r="N40" s="17">
        <f>SUM(N36,N39)</f>
        <v>-12204827</v>
      </c>
      <c r="O40" s="43"/>
    </row>
    <row r="41" spans="1:15" s="54" customFormat="1" ht="15" customHeight="1">
      <c r="A41" s="10" t="s">
        <v>32</v>
      </c>
      <c r="B41" s="11"/>
      <c r="C41" s="11"/>
      <c r="D41" s="11"/>
      <c r="E41" s="11"/>
      <c r="F41" s="11"/>
      <c r="G41" s="23"/>
      <c r="H41" s="6"/>
      <c r="I41" s="42"/>
      <c r="J41" s="31"/>
      <c r="K41" s="6"/>
      <c r="L41" s="42"/>
      <c r="M41" s="31"/>
      <c r="N41" s="6"/>
      <c r="O41" s="42"/>
    </row>
    <row r="42" spans="1:15" s="54" customFormat="1" ht="15" customHeight="1">
      <c r="A42" s="10"/>
      <c r="B42" s="12" t="s">
        <v>36</v>
      </c>
      <c r="C42" s="11"/>
      <c r="D42" s="15"/>
      <c r="E42" s="11"/>
      <c r="F42" s="11"/>
      <c r="G42" s="23"/>
      <c r="H42" s="6"/>
      <c r="I42" s="42"/>
      <c r="J42" s="31"/>
      <c r="K42" s="6"/>
      <c r="L42" s="42"/>
      <c r="M42" s="31"/>
      <c r="N42" s="6"/>
      <c r="O42" s="42"/>
    </row>
    <row r="43" spans="1:15" s="54" customFormat="1" ht="15" customHeight="1">
      <c r="A43" s="10"/>
      <c r="B43" s="11"/>
      <c r="C43" s="11"/>
      <c r="D43" s="15"/>
      <c r="E43" s="11" t="s">
        <v>23</v>
      </c>
      <c r="F43" s="11"/>
      <c r="G43" s="23"/>
      <c r="H43" s="6">
        <v>50000000</v>
      </c>
      <c r="I43" s="42"/>
      <c r="J43" s="31"/>
      <c r="K43" s="6">
        <v>50000000</v>
      </c>
      <c r="L43" s="42"/>
      <c r="M43" s="31"/>
      <c r="N43" s="6">
        <f>H43-K43</f>
        <v>0</v>
      </c>
      <c r="O43" s="42"/>
    </row>
    <row r="44" spans="1:15" s="54" customFormat="1" ht="15" customHeight="1">
      <c r="A44" s="10"/>
      <c r="B44" s="11"/>
      <c r="C44" s="11"/>
      <c r="D44" s="11" t="s">
        <v>24</v>
      </c>
      <c r="E44" s="11"/>
      <c r="F44" s="11"/>
      <c r="G44" s="24"/>
      <c r="H44" s="17">
        <f>SUM(H43)</f>
        <v>50000000</v>
      </c>
      <c r="I44" s="43"/>
      <c r="J44" s="32"/>
      <c r="K44" s="17">
        <f>SUM(K43)</f>
        <v>50000000</v>
      </c>
      <c r="L44" s="43"/>
      <c r="M44" s="32"/>
      <c r="N44" s="17">
        <f>SUM(N43)</f>
        <v>0</v>
      </c>
      <c r="O44" s="43"/>
    </row>
    <row r="45" spans="1:15" s="54" customFormat="1" ht="15" customHeight="1">
      <c r="A45" s="10"/>
      <c r="B45" s="11"/>
      <c r="C45" s="11"/>
      <c r="D45" s="11"/>
      <c r="E45" s="11" t="s">
        <v>25</v>
      </c>
      <c r="F45" s="11"/>
      <c r="G45" s="25" t="s">
        <v>47</v>
      </c>
      <c r="H45" s="6">
        <v>50000000</v>
      </c>
      <c r="I45" s="45" t="s">
        <v>48</v>
      </c>
      <c r="J45" s="19" t="s">
        <v>47</v>
      </c>
      <c r="K45" s="6">
        <v>50000000</v>
      </c>
      <c r="L45" s="45" t="s">
        <v>48</v>
      </c>
      <c r="M45" s="19" t="s">
        <v>47</v>
      </c>
      <c r="N45" s="6">
        <v>0</v>
      </c>
      <c r="O45" s="45" t="s">
        <v>48</v>
      </c>
    </row>
    <row r="46" spans="1:15" s="54" customFormat="1" ht="15" customHeight="1">
      <c r="A46" s="10"/>
      <c r="B46" s="11"/>
      <c r="C46" s="11"/>
      <c r="D46" s="11"/>
      <c r="E46" s="11" t="s">
        <v>26</v>
      </c>
      <c r="F46" s="11"/>
      <c r="G46" s="26" t="s">
        <v>49</v>
      </c>
      <c r="H46" s="6">
        <v>0</v>
      </c>
      <c r="I46" s="45" t="s">
        <v>50</v>
      </c>
      <c r="J46" s="19" t="s">
        <v>49</v>
      </c>
      <c r="K46" s="6">
        <v>0</v>
      </c>
      <c r="L46" s="45" t="s">
        <v>50</v>
      </c>
      <c r="M46" s="19" t="s">
        <v>49</v>
      </c>
      <c r="N46" s="6">
        <v>0</v>
      </c>
      <c r="O46" s="45" t="s">
        <v>50</v>
      </c>
    </row>
    <row r="47" spans="1:15" s="54" customFormat="1" ht="15" customHeight="1">
      <c r="A47" s="10"/>
      <c r="B47" s="12" t="s">
        <v>37</v>
      </c>
      <c r="C47" s="11"/>
      <c r="D47" s="15"/>
      <c r="E47" s="11"/>
      <c r="F47" s="11"/>
      <c r="G47" s="23"/>
      <c r="H47" s="18">
        <f>H27-H40-H20</f>
        <v>50164460</v>
      </c>
      <c r="I47" s="44"/>
      <c r="J47" s="33"/>
      <c r="K47" s="18">
        <f>K27-K40-K20</f>
        <v>48270384</v>
      </c>
      <c r="L47" s="44"/>
      <c r="M47" s="33"/>
      <c r="N47" s="18">
        <f>N27-N40-N20</f>
        <v>1894076</v>
      </c>
      <c r="O47" s="44"/>
    </row>
    <row r="48" spans="1:15" s="54" customFormat="1" ht="15" customHeight="1">
      <c r="A48" s="10"/>
      <c r="B48" s="11"/>
      <c r="C48" s="11"/>
      <c r="D48" s="11"/>
      <c r="E48" s="11" t="s">
        <v>25</v>
      </c>
      <c r="F48" s="11"/>
      <c r="G48" s="23" t="s">
        <v>47</v>
      </c>
      <c r="H48" s="6">
        <v>0</v>
      </c>
      <c r="I48" s="45" t="s">
        <v>48</v>
      </c>
      <c r="J48" s="19" t="s">
        <v>47</v>
      </c>
      <c r="K48" s="6">
        <v>0</v>
      </c>
      <c r="L48" s="45" t="s">
        <v>48</v>
      </c>
      <c r="M48" s="19" t="s">
        <v>47</v>
      </c>
      <c r="N48" s="6">
        <v>0</v>
      </c>
      <c r="O48" s="45" t="s">
        <v>48</v>
      </c>
    </row>
    <row r="49" spans="1:15" s="54" customFormat="1" ht="15" customHeight="1">
      <c r="A49" s="10"/>
      <c r="B49" s="11"/>
      <c r="C49" s="11"/>
      <c r="D49" s="11"/>
      <c r="E49" s="11" t="s">
        <v>26</v>
      </c>
      <c r="F49" s="11"/>
      <c r="G49" s="23" t="s">
        <v>49</v>
      </c>
      <c r="H49" s="6">
        <v>0</v>
      </c>
      <c r="I49" s="45" t="s">
        <v>50</v>
      </c>
      <c r="J49" s="19" t="s">
        <v>49</v>
      </c>
      <c r="K49" s="6">
        <v>0</v>
      </c>
      <c r="L49" s="45" t="s">
        <v>50</v>
      </c>
      <c r="M49" s="19" t="s">
        <v>49</v>
      </c>
      <c r="N49" s="6">
        <v>0</v>
      </c>
      <c r="O49" s="45" t="s">
        <v>50</v>
      </c>
    </row>
    <row r="50" spans="1:17" s="54" customFormat="1" ht="15" customHeight="1">
      <c r="A50" s="10"/>
      <c r="B50" s="11"/>
      <c r="C50" s="11"/>
      <c r="D50" s="11" t="s">
        <v>27</v>
      </c>
      <c r="E50" s="11"/>
      <c r="F50" s="11"/>
      <c r="G50" s="24"/>
      <c r="H50" s="17">
        <f>SUM(H44,H47)</f>
        <v>100164460</v>
      </c>
      <c r="I50" s="46"/>
      <c r="J50" s="34"/>
      <c r="K50" s="17">
        <f>SUM(K44,K47)</f>
        <v>98270384</v>
      </c>
      <c r="L50" s="46"/>
      <c r="M50" s="34"/>
      <c r="N50" s="17">
        <f>SUM(N44,N47)</f>
        <v>1894076</v>
      </c>
      <c r="O50" s="46"/>
      <c r="Q50" s="56"/>
    </row>
    <row r="51" spans="1:15" s="54" customFormat="1" ht="15" customHeight="1">
      <c r="A51" s="10"/>
      <c r="B51" s="11"/>
      <c r="C51" s="11"/>
      <c r="D51" s="11" t="s">
        <v>3</v>
      </c>
      <c r="E51" s="11"/>
      <c r="F51" s="11"/>
      <c r="G51" s="24"/>
      <c r="H51" s="17">
        <f>SUM(H40,H50)</f>
        <v>127834740</v>
      </c>
      <c r="I51" s="47"/>
      <c r="J51" s="35"/>
      <c r="K51" s="17">
        <f>SUM(K40,K50)</f>
        <v>138145491</v>
      </c>
      <c r="L51" s="47"/>
      <c r="M51" s="35"/>
      <c r="N51" s="16">
        <f>SUM(N40,N50)</f>
        <v>-10310751</v>
      </c>
      <c r="O51" s="47"/>
    </row>
    <row r="52" spans="1:15" ht="4.5" customHeight="1">
      <c r="A52" s="13"/>
      <c r="B52" s="14"/>
      <c r="C52" s="14"/>
      <c r="D52" s="14"/>
      <c r="E52" s="14"/>
      <c r="F52" s="14"/>
      <c r="G52" s="26"/>
      <c r="H52" s="20"/>
      <c r="I52" s="47"/>
      <c r="J52" s="35"/>
      <c r="K52" s="20"/>
      <c r="L52" s="47"/>
      <c r="M52" s="35"/>
      <c r="N52" s="20"/>
      <c r="O52" s="47"/>
    </row>
  </sheetData>
  <sheetProtection/>
  <mergeCells count="6">
    <mergeCell ref="A1:N1"/>
    <mergeCell ref="A6:F6"/>
    <mergeCell ref="A2:N2"/>
    <mergeCell ref="G6:I6"/>
    <mergeCell ref="J6:L6"/>
    <mergeCell ref="M6:O6"/>
  </mergeCells>
  <printOptions/>
  <pageMargins left="1.2598425196850394" right="0.984251968503937" top="0.984251968503937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鴻巣市施設管理公社</dc:creator>
  <cp:keywords/>
  <dc:description/>
  <cp:lastModifiedBy>USER</cp:lastModifiedBy>
  <cp:lastPrinted>2015-04-21T01:04:08Z</cp:lastPrinted>
  <dcterms:created xsi:type="dcterms:W3CDTF">2000-04-18T23:47:13Z</dcterms:created>
  <dcterms:modified xsi:type="dcterms:W3CDTF">2015-04-21T01:11:11Z</dcterms:modified>
  <cp:category/>
  <cp:version/>
  <cp:contentType/>
  <cp:contentStatus/>
</cp:coreProperties>
</file>