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izumi\Desktop\"/>
    </mc:Choice>
  </mc:AlternateContent>
  <xr:revisionPtr revIDLastSave="0" documentId="13_ncr:1_{93796033-251C-454D-BC03-EFE3B118AE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平成 30年度" sheetId="5" r:id="rId1"/>
    <sheet name="Sheet1" sheetId="6" r:id="rId2"/>
  </sheets>
  <definedNames>
    <definedName name="_xlnm.Print_Area" localSheetId="0">'平成 30年度'!$A$1:$F$50</definedName>
    <definedName name="_xlnm.Print_Titles" localSheetId="0">'平成 30年度'!$B:$B,'平成 30年度'!$1:$1</definedName>
  </definedNames>
  <calcPr calcId="191029"/>
</workbook>
</file>

<file path=xl/calcChain.xml><?xml version="1.0" encoding="utf-8"?>
<calcChain xmlns="http://schemas.openxmlformats.org/spreadsheetml/2006/main">
  <c r="E30" i="5" l="1"/>
  <c r="C30" i="5"/>
  <c r="C27" i="5"/>
  <c r="F42" i="5" l="1"/>
  <c r="F15" i="5"/>
  <c r="F16" i="5" s="1"/>
  <c r="E16" i="5"/>
  <c r="E4" i="5"/>
  <c r="D4" i="5"/>
  <c r="F37" i="5" l="1"/>
  <c r="F38" i="5" s="1"/>
  <c r="E38" i="5"/>
  <c r="D38" i="5"/>
  <c r="C38" i="5"/>
  <c r="F34" i="5"/>
  <c r="F33" i="5"/>
  <c r="F32" i="5"/>
  <c r="F31" i="5"/>
  <c r="F30" i="5"/>
  <c r="F29" i="5"/>
  <c r="F28" i="5"/>
  <c r="F27" i="5"/>
  <c r="F26" i="5"/>
  <c r="E35" i="5"/>
  <c r="E39" i="5" s="1"/>
  <c r="D35" i="5"/>
  <c r="C35" i="5"/>
  <c r="F20" i="5"/>
  <c r="F19" i="5"/>
  <c r="F18" i="5"/>
  <c r="E21" i="5"/>
  <c r="E22" i="5" s="1"/>
  <c r="D21" i="5"/>
  <c r="D22" i="5" s="1"/>
  <c r="C21" i="5"/>
  <c r="C22" i="5" s="1"/>
  <c r="D12" i="5"/>
  <c r="C4" i="5"/>
  <c r="F11" i="5"/>
  <c r="F10" i="5"/>
  <c r="F9" i="5"/>
  <c r="F8" i="5"/>
  <c r="F7" i="5"/>
  <c r="F6" i="5"/>
  <c r="F5" i="5"/>
  <c r="C39" i="5" l="1"/>
  <c r="D39" i="5"/>
  <c r="F35" i="5"/>
  <c r="F39" i="5" s="1"/>
  <c r="F21" i="5"/>
  <c r="F22" i="5" s="1"/>
  <c r="F4" i="5"/>
  <c r="F12" i="5" s="1"/>
  <c r="D23" i="5"/>
  <c r="E12" i="5"/>
  <c r="E23" i="5" s="1"/>
  <c r="C12" i="5"/>
  <c r="C23" i="5" s="1"/>
  <c r="C46" i="5" s="1"/>
  <c r="C49" i="5" s="1"/>
  <c r="C50" i="5" s="1"/>
  <c r="D46" i="5" l="1"/>
  <c r="D49" i="5" s="1"/>
  <c r="D50" i="5" s="1"/>
  <c r="E46" i="5"/>
  <c r="E49" i="5" s="1"/>
  <c r="E50" i="5" s="1"/>
  <c r="F23" i="5"/>
  <c r="F46" i="5" s="1"/>
  <c r="F49" i="5" s="1"/>
  <c r="F50" i="5" s="1"/>
</calcChain>
</file>

<file path=xl/sharedStrings.xml><?xml version="1.0" encoding="utf-8"?>
<sst xmlns="http://schemas.openxmlformats.org/spreadsheetml/2006/main" count="54" uniqueCount="50">
  <si>
    <t>科　　　　目</t>
    <phoneticPr fontId="1"/>
  </si>
  <si>
    <t>公益目的事業会計</t>
    <phoneticPr fontId="1"/>
  </si>
  <si>
    <t>収益事業等会計</t>
    <phoneticPr fontId="1"/>
  </si>
  <si>
    <t>法人会計</t>
    <phoneticPr fontId="1"/>
  </si>
  <si>
    <t>　合　　計　</t>
    <phoneticPr fontId="1"/>
  </si>
  <si>
    <t>Ⅰ　資産の部</t>
  </si>
  <si>
    <t xml:space="preserve">　　１．流動資産 </t>
  </si>
  <si>
    <t>　　　　現金預金 　</t>
  </si>
  <si>
    <t>　　　　　現金 　　</t>
  </si>
  <si>
    <t>　　　　　普通預金埼玉りそな銀行鴻巣支店№3800444 　　</t>
  </si>
  <si>
    <t>　　　　未収金 　</t>
  </si>
  <si>
    <t>　　　　前払金 　</t>
  </si>
  <si>
    <t>　　　　立替金 　</t>
  </si>
  <si>
    <t>　　　　流動資産合計</t>
  </si>
  <si>
    <t xml:space="preserve">　　２．固定資産 </t>
  </si>
  <si>
    <t>　　　(1) 基本財産 　</t>
  </si>
  <si>
    <t>　　　　投資有価証券 　</t>
  </si>
  <si>
    <t>　　　　基本財産合計</t>
  </si>
  <si>
    <t>　　　(2) その他固定資産 　</t>
  </si>
  <si>
    <t>　　　　車両運搬具 　</t>
  </si>
  <si>
    <t>　　　　什器備品 　</t>
  </si>
  <si>
    <t>　　　　リース資産 　</t>
  </si>
  <si>
    <t>　　　　その他固定資産合計</t>
  </si>
  <si>
    <t>　　　　固定資産合計</t>
  </si>
  <si>
    <t>　　　　資　産　合　計</t>
  </si>
  <si>
    <t>Ⅱ　負債の部</t>
  </si>
  <si>
    <t xml:space="preserve">　　１．流動負債 </t>
  </si>
  <si>
    <t>　　　　未払金 　</t>
  </si>
  <si>
    <t>　　　　前受金 　</t>
  </si>
  <si>
    <t>　　　　　施設利用料金 　　</t>
  </si>
  <si>
    <t>　　　　　自主事業入場料 　　</t>
  </si>
  <si>
    <t>　　　　預り金 　</t>
  </si>
  <si>
    <t>　　　　　文化振興事業預り金 　　</t>
  </si>
  <si>
    <t>　　　　　その他預り金 　　</t>
  </si>
  <si>
    <t>　　　　リース債務 　</t>
  </si>
  <si>
    <t>　　　　賞与引当金 　</t>
  </si>
  <si>
    <t>　　　　流動負債合計</t>
  </si>
  <si>
    <t xml:space="preserve">　　２．固定負債 </t>
  </si>
  <si>
    <t>　　　　固定負債合計</t>
  </si>
  <si>
    <t>　　　　負　債　合　計</t>
  </si>
  <si>
    <t>Ⅲ　正味財産の部</t>
  </si>
  <si>
    <t xml:space="preserve">　　１．指定正味財産 </t>
  </si>
  <si>
    <t>　　　　寄附金 　</t>
  </si>
  <si>
    <t>　　　　指定正味財産合計</t>
  </si>
  <si>
    <t>　　　　（うち基本財産への充当額） 　</t>
  </si>
  <si>
    <t>　　　　（うち特定資産への充当額） 　</t>
  </si>
  <si>
    <t xml:space="preserve">　　２．一般正味財産 </t>
  </si>
  <si>
    <t>　　　　正味財産合計</t>
  </si>
  <si>
    <t>　　　　負債及び正味財産合計</t>
  </si>
  <si>
    <t>　　　　　普通預金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</si>
</sst>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quot;\ #,##0;&quot;▲&quot;\ #,##0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76" fontId="3" fillId="0" borderId="2" xfId="0" applyNumberFormat="1" applyFont="1" applyBorder="1" applyAlignment="1">
      <alignment horizontal="right"/>
    </xf>
    <xf numFmtId="0" fontId="3" fillId="3" borderId="0" xfId="0" applyFont="1" applyFill="1" applyAlignment="1">
      <alignment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</xdr:rowOff>
    </xdr:from>
    <xdr:to>
      <xdr:col>0</xdr:col>
      <xdr:colOff>273327</xdr:colOff>
      <xdr:row>26</xdr:row>
      <xdr:rowOff>136290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-78684" y="3317187"/>
          <a:ext cx="430696" cy="27332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vert="horz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="110" zoomScaleNormal="110" zoomScaleSheetLayoutView="100" workbookViewId="0">
      <pane ySplit="1" topLeftCell="A2" activePane="bottomLeft" state="frozen"/>
      <selection pane="bottomLeft" activeCell="A33" sqref="A33"/>
    </sheetView>
  </sheetViews>
  <sheetFormatPr defaultRowHeight="11.25" x14ac:dyDescent="0.15"/>
  <cols>
    <col min="1" max="1" width="5.375" style="1" customWidth="1"/>
    <col min="2" max="2" width="39.75" style="2" customWidth="1"/>
    <col min="3" max="6" width="25.625" style="3" customWidth="1"/>
    <col min="7" max="16384" width="9" style="1"/>
  </cols>
  <sheetData>
    <row r="1" spans="1:6" s="4" customFormat="1" x14ac:dyDescent="0.15">
      <c r="A1" s="16"/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x14ac:dyDescent="0.15">
      <c r="B2" s="13" t="s">
        <v>5</v>
      </c>
    </row>
    <row r="3" spans="1:6" x14ac:dyDescent="0.15">
      <c r="B3" s="13" t="s">
        <v>6</v>
      </c>
    </row>
    <row r="4" spans="1:6" x14ac:dyDescent="0.15">
      <c r="B4" s="13" t="s">
        <v>7</v>
      </c>
      <c r="C4" s="3">
        <f>SUM(C5:C8)</f>
        <v>21345801</v>
      </c>
      <c r="D4" s="3">
        <f>SUM(D5:D8)</f>
        <v>25396700</v>
      </c>
      <c r="E4" s="3">
        <f>SUM(E5:E8)</f>
        <v>9553583</v>
      </c>
      <c r="F4" s="3">
        <f>SUM(C4:E4)</f>
        <v>56296084</v>
      </c>
    </row>
    <row r="5" spans="1:6" x14ac:dyDescent="0.15">
      <c r="B5" s="13" t="s">
        <v>8</v>
      </c>
      <c r="C5" s="3">
        <v>131570</v>
      </c>
      <c r="D5" s="3">
        <v>0</v>
      </c>
      <c r="E5" s="3">
        <v>0</v>
      </c>
      <c r="F5" s="3">
        <f t="shared" ref="F5:F11" si="0">SUM(C5:E5)</f>
        <v>131570</v>
      </c>
    </row>
    <row r="6" spans="1:6" x14ac:dyDescent="0.15">
      <c r="B6" s="13" t="s">
        <v>49</v>
      </c>
      <c r="C6" s="3">
        <v>21214231</v>
      </c>
      <c r="D6" s="3">
        <v>25396700</v>
      </c>
      <c r="E6" s="3">
        <v>8435803</v>
      </c>
      <c r="F6" s="3">
        <f t="shared" si="0"/>
        <v>55046734</v>
      </c>
    </row>
    <row r="7" spans="1:6" hidden="1" x14ac:dyDescent="0.15">
      <c r="B7" s="13" t="s">
        <v>9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x14ac:dyDescent="0.15">
      <c r="B8" s="13" t="s">
        <v>49</v>
      </c>
      <c r="C8" s="3">
        <v>0</v>
      </c>
      <c r="D8" s="3">
        <v>0</v>
      </c>
      <c r="E8" s="3">
        <v>1117780</v>
      </c>
      <c r="F8" s="3">
        <f t="shared" si="0"/>
        <v>1117780</v>
      </c>
    </row>
    <row r="9" spans="1:6" x14ac:dyDescent="0.15">
      <c r="B9" s="13" t="s">
        <v>10</v>
      </c>
      <c r="C9" s="3">
        <v>19352100</v>
      </c>
      <c r="D9" s="3">
        <v>970</v>
      </c>
      <c r="E9" s="3">
        <v>0</v>
      </c>
      <c r="F9" s="3">
        <f t="shared" si="0"/>
        <v>19353070</v>
      </c>
    </row>
    <row r="10" spans="1:6" x14ac:dyDescent="0.15">
      <c r="B10" s="13" t="s">
        <v>11</v>
      </c>
      <c r="C10" s="3">
        <v>120000</v>
      </c>
      <c r="D10" s="3">
        <v>0</v>
      </c>
      <c r="E10" s="3">
        <v>0</v>
      </c>
      <c r="F10" s="3">
        <f t="shared" si="0"/>
        <v>120000</v>
      </c>
    </row>
    <row r="11" spans="1:6" x14ac:dyDescent="0.15">
      <c r="B11" s="13" t="s">
        <v>12</v>
      </c>
      <c r="C11" s="3">
        <v>41275</v>
      </c>
      <c r="D11" s="3">
        <v>0</v>
      </c>
      <c r="E11" s="3">
        <v>11583</v>
      </c>
      <c r="F11" s="3">
        <f t="shared" si="0"/>
        <v>52858</v>
      </c>
    </row>
    <row r="12" spans="1:6" x14ac:dyDescent="0.15">
      <c r="B12" s="14" t="s">
        <v>13</v>
      </c>
      <c r="C12" s="9">
        <f>SUM(C4,C9,C10,C11)</f>
        <v>40859176</v>
      </c>
      <c r="D12" s="9">
        <f t="shared" ref="D12:F12" si="1">SUM(D4,D9,D10,D11)</f>
        <v>25397670</v>
      </c>
      <c r="E12" s="9">
        <f t="shared" si="1"/>
        <v>9565166</v>
      </c>
      <c r="F12" s="8">
        <f t="shared" si="1"/>
        <v>75822012</v>
      </c>
    </row>
    <row r="13" spans="1:6" x14ac:dyDescent="0.15">
      <c r="B13" s="13" t="s">
        <v>14</v>
      </c>
    </row>
    <row r="14" spans="1:6" x14ac:dyDescent="0.15">
      <c r="B14" s="13" t="s">
        <v>15</v>
      </c>
    </row>
    <row r="15" spans="1:6" x14ac:dyDescent="0.15">
      <c r="B15" s="13" t="s">
        <v>16</v>
      </c>
      <c r="C15" s="3">
        <v>0</v>
      </c>
      <c r="D15" s="3">
        <v>0</v>
      </c>
      <c r="E15" s="3">
        <v>51472050</v>
      </c>
      <c r="F15" s="3">
        <f t="shared" ref="F15" si="2">SUM(C15:E15)</f>
        <v>51472050</v>
      </c>
    </row>
    <row r="16" spans="1:6" x14ac:dyDescent="0.15">
      <c r="B16" s="14" t="s">
        <v>17</v>
      </c>
      <c r="C16" s="9">
        <v>0</v>
      </c>
      <c r="D16" s="9">
        <v>0</v>
      </c>
      <c r="E16" s="9">
        <f>SUM(E15)</f>
        <v>51472050</v>
      </c>
      <c r="F16" s="8">
        <f>SUM(F15)</f>
        <v>51472050</v>
      </c>
    </row>
    <row r="17" spans="2:6" x14ac:dyDescent="0.15">
      <c r="B17" s="13" t="s">
        <v>18</v>
      </c>
    </row>
    <row r="18" spans="2:6" hidden="1" x14ac:dyDescent="0.15">
      <c r="B18" s="13" t="s">
        <v>19</v>
      </c>
      <c r="C18" s="3">
        <v>0</v>
      </c>
      <c r="D18" s="3">
        <v>0</v>
      </c>
      <c r="E18" s="3">
        <v>0</v>
      </c>
      <c r="F18" s="3">
        <f t="shared" ref="F18:F20" si="3">SUM(C18:E18)</f>
        <v>0</v>
      </c>
    </row>
    <row r="19" spans="2:6" x14ac:dyDescent="0.15">
      <c r="B19" s="13" t="s">
        <v>20</v>
      </c>
      <c r="C19" s="3">
        <v>149781</v>
      </c>
      <c r="D19" s="3">
        <v>8870</v>
      </c>
      <c r="E19" s="3">
        <v>0</v>
      </c>
      <c r="F19" s="3">
        <f t="shared" si="3"/>
        <v>158651</v>
      </c>
    </row>
    <row r="20" spans="2:6" x14ac:dyDescent="0.15">
      <c r="B20" s="13" t="s">
        <v>21</v>
      </c>
      <c r="C20" s="3">
        <v>2639791</v>
      </c>
      <c r="D20" s="3">
        <v>2274915</v>
      </c>
      <c r="E20" s="3">
        <v>0</v>
      </c>
      <c r="F20" s="3">
        <f t="shared" si="3"/>
        <v>4914706</v>
      </c>
    </row>
    <row r="21" spans="2:6" x14ac:dyDescent="0.15">
      <c r="B21" s="14" t="s">
        <v>22</v>
      </c>
      <c r="C21" s="10">
        <f>SUM(C18:C20)</f>
        <v>2789572</v>
      </c>
      <c r="D21" s="10">
        <f>SUM(D18:D20)</f>
        <v>2283785</v>
      </c>
      <c r="E21" s="10">
        <f>SUM(E18:E20)</f>
        <v>0</v>
      </c>
      <c r="F21" s="7">
        <f>SUM(F18:F20)</f>
        <v>5073357</v>
      </c>
    </row>
    <row r="22" spans="2:6" x14ac:dyDescent="0.15">
      <c r="B22" s="14" t="s">
        <v>23</v>
      </c>
      <c r="C22" s="10">
        <f>SUM(C16+C21)</f>
        <v>2789572</v>
      </c>
      <c r="D22" s="10">
        <f>SUM(D16+D21)</f>
        <v>2283785</v>
      </c>
      <c r="E22" s="10">
        <f>SUM(E16+E21)</f>
        <v>51472050</v>
      </c>
      <c r="F22" s="8">
        <f>SUM(F16+F21)</f>
        <v>56545407</v>
      </c>
    </row>
    <row r="23" spans="2:6" x14ac:dyDescent="0.15">
      <c r="B23" s="14" t="s">
        <v>24</v>
      </c>
      <c r="C23" s="9">
        <f>SUM(C12,C22)</f>
        <v>43648748</v>
      </c>
      <c r="D23" s="9">
        <f t="shared" ref="D23:F23" si="4">SUM(D12,D22)</f>
        <v>27681455</v>
      </c>
      <c r="E23" s="9">
        <f t="shared" si="4"/>
        <v>61037216</v>
      </c>
      <c r="F23" s="8">
        <f t="shared" si="4"/>
        <v>132367419</v>
      </c>
    </row>
    <row r="24" spans="2:6" x14ac:dyDescent="0.15">
      <c r="B24" s="13" t="s">
        <v>25</v>
      </c>
    </row>
    <row r="25" spans="2:6" x14ac:dyDescent="0.15">
      <c r="B25" s="13" t="s">
        <v>26</v>
      </c>
    </row>
    <row r="26" spans="2:6" x14ac:dyDescent="0.15">
      <c r="B26" s="13" t="s">
        <v>27</v>
      </c>
      <c r="C26" s="3">
        <v>8416063</v>
      </c>
      <c r="D26" s="3">
        <v>0</v>
      </c>
      <c r="E26" s="3">
        <v>261341</v>
      </c>
      <c r="F26" s="3">
        <f t="shared" ref="F26:F34" si="5">SUM(C26:E26)</f>
        <v>8677404</v>
      </c>
    </row>
    <row r="27" spans="2:6" x14ac:dyDescent="0.15">
      <c r="B27" s="13" t="s">
        <v>28</v>
      </c>
      <c r="C27" s="3">
        <f>SUM(C28+C29)</f>
        <v>9992810</v>
      </c>
      <c r="D27" s="3">
        <v>0</v>
      </c>
      <c r="E27" s="3">
        <v>0</v>
      </c>
      <c r="F27" s="3">
        <f t="shared" si="5"/>
        <v>9992810</v>
      </c>
    </row>
    <row r="28" spans="2:6" x14ac:dyDescent="0.15">
      <c r="B28" s="13" t="s">
        <v>29</v>
      </c>
      <c r="C28" s="3">
        <v>9461240</v>
      </c>
      <c r="D28" s="3">
        <v>0</v>
      </c>
      <c r="E28" s="3">
        <v>0</v>
      </c>
      <c r="F28" s="3">
        <f t="shared" si="5"/>
        <v>9461240</v>
      </c>
    </row>
    <row r="29" spans="2:6" x14ac:dyDescent="0.15">
      <c r="B29" s="13" t="s">
        <v>30</v>
      </c>
      <c r="C29" s="3">
        <v>531570</v>
      </c>
      <c r="D29" s="3">
        <v>0</v>
      </c>
      <c r="E29" s="3">
        <v>0</v>
      </c>
      <c r="F29" s="3">
        <f t="shared" si="5"/>
        <v>531570</v>
      </c>
    </row>
    <row r="30" spans="2:6" x14ac:dyDescent="0.15">
      <c r="B30" s="13" t="s">
        <v>31</v>
      </c>
      <c r="C30" s="3">
        <f>SUM(C31+C32)</f>
        <v>4109634</v>
      </c>
      <c r="D30" s="3">
        <v>0</v>
      </c>
      <c r="E30" s="3">
        <f>SUM(E31+E32)</f>
        <v>388078</v>
      </c>
      <c r="F30" s="3">
        <f t="shared" si="5"/>
        <v>4497712</v>
      </c>
    </row>
    <row r="31" spans="2:6" x14ac:dyDescent="0.15">
      <c r="B31" s="13" t="s">
        <v>32</v>
      </c>
      <c r="C31" s="3">
        <v>4109634</v>
      </c>
      <c r="D31" s="3">
        <v>0</v>
      </c>
      <c r="E31" s="3">
        <v>0</v>
      </c>
      <c r="F31" s="3">
        <f t="shared" si="5"/>
        <v>4109634</v>
      </c>
    </row>
    <row r="32" spans="2:6" x14ac:dyDescent="0.15">
      <c r="B32" s="13" t="s">
        <v>33</v>
      </c>
      <c r="C32" s="3">
        <v>0</v>
      </c>
      <c r="D32" s="3">
        <v>0</v>
      </c>
      <c r="E32" s="3">
        <v>388078</v>
      </c>
      <c r="F32" s="3">
        <f t="shared" si="5"/>
        <v>388078</v>
      </c>
    </row>
    <row r="33" spans="2:6" x14ac:dyDescent="0.15">
      <c r="B33" s="13" t="s">
        <v>34</v>
      </c>
      <c r="C33" s="3">
        <v>961877</v>
      </c>
      <c r="D33" s="3">
        <v>829064</v>
      </c>
      <c r="E33" s="3">
        <v>0</v>
      </c>
      <c r="F33" s="3">
        <f t="shared" si="5"/>
        <v>1790941</v>
      </c>
    </row>
    <row r="34" spans="2:6" x14ac:dyDescent="0.15">
      <c r="B34" s="13" t="s">
        <v>35</v>
      </c>
      <c r="C34" s="3">
        <v>2081670</v>
      </c>
      <c r="D34" s="3">
        <v>581674</v>
      </c>
      <c r="E34" s="3">
        <v>487901</v>
      </c>
      <c r="F34" s="3">
        <f t="shared" si="5"/>
        <v>3151245</v>
      </c>
    </row>
    <row r="35" spans="2:6" x14ac:dyDescent="0.15">
      <c r="B35" s="14" t="s">
        <v>36</v>
      </c>
      <c r="C35" s="9">
        <f>SUM(C26+C27+C30+C33+C34)</f>
        <v>25562054</v>
      </c>
      <c r="D35" s="9">
        <f t="shared" ref="D35:F35" si="6">SUM(D26+D27+D30+D33+D34)</f>
        <v>1410738</v>
      </c>
      <c r="E35" s="9">
        <f t="shared" si="6"/>
        <v>1137320</v>
      </c>
      <c r="F35" s="8">
        <f t="shared" si="6"/>
        <v>28110112</v>
      </c>
    </row>
    <row r="36" spans="2:6" x14ac:dyDescent="0.15">
      <c r="B36" s="13" t="s">
        <v>37</v>
      </c>
    </row>
    <row r="37" spans="2:6" x14ac:dyDescent="0.15">
      <c r="B37" s="13" t="s">
        <v>34</v>
      </c>
      <c r="C37" s="3">
        <v>1703748</v>
      </c>
      <c r="D37" s="3">
        <v>1468499</v>
      </c>
      <c r="E37" s="3">
        <v>0</v>
      </c>
      <c r="F37" s="3">
        <f t="shared" ref="F37" si="7">SUM(C37:E37)</f>
        <v>3172247</v>
      </c>
    </row>
    <row r="38" spans="2:6" x14ac:dyDescent="0.15">
      <c r="B38" s="14" t="s">
        <v>38</v>
      </c>
      <c r="C38" s="10">
        <f>SUM(C37)</f>
        <v>1703748</v>
      </c>
      <c r="D38" s="10">
        <f t="shared" ref="D38:F38" si="8">SUM(D37)</f>
        <v>1468499</v>
      </c>
      <c r="E38" s="10">
        <f t="shared" si="8"/>
        <v>0</v>
      </c>
      <c r="F38" s="7">
        <f t="shared" si="8"/>
        <v>3172247</v>
      </c>
    </row>
    <row r="39" spans="2:6" x14ac:dyDescent="0.15">
      <c r="B39" s="14" t="s">
        <v>39</v>
      </c>
      <c r="C39" s="9">
        <f>SUM(C35+C38)</f>
        <v>27265802</v>
      </c>
      <c r="D39" s="9">
        <f t="shared" ref="D39:F39" si="9">SUM(D35+D38)</f>
        <v>2879237</v>
      </c>
      <c r="E39" s="9">
        <f t="shared" si="9"/>
        <v>1137320</v>
      </c>
      <c r="F39" s="8">
        <f t="shared" si="9"/>
        <v>31282359</v>
      </c>
    </row>
    <row r="40" spans="2:6" x14ac:dyDescent="0.15">
      <c r="B40" s="13" t="s">
        <v>40</v>
      </c>
    </row>
    <row r="41" spans="2:6" x14ac:dyDescent="0.15">
      <c r="B41" s="14" t="s">
        <v>41</v>
      </c>
      <c r="C41" s="10"/>
      <c r="D41" s="10"/>
      <c r="E41" s="10"/>
      <c r="F41" s="7"/>
    </row>
    <row r="42" spans="2:6" x14ac:dyDescent="0.15">
      <c r="B42" s="13" t="s">
        <v>42</v>
      </c>
      <c r="C42" s="3">
        <v>0</v>
      </c>
      <c r="D42" s="3">
        <v>0</v>
      </c>
      <c r="E42" s="3">
        <v>51472050</v>
      </c>
      <c r="F42" s="3">
        <f t="shared" ref="F42" si="10">SUM(C42:E42)</f>
        <v>51472050</v>
      </c>
    </row>
    <row r="43" spans="2:6" x14ac:dyDescent="0.15">
      <c r="B43" s="14" t="s">
        <v>43</v>
      </c>
      <c r="C43" s="10">
        <v>0</v>
      </c>
      <c r="D43" s="10">
        <v>0</v>
      </c>
      <c r="E43" s="10">
        <v>51472050</v>
      </c>
      <c r="F43" s="7">
        <v>51472050</v>
      </c>
    </row>
    <row r="44" spans="2:6" x14ac:dyDescent="0.15">
      <c r="B44" s="13" t="s">
        <v>44</v>
      </c>
      <c r="C44" s="3">
        <v>0</v>
      </c>
      <c r="D44" s="3">
        <v>0</v>
      </c>
      <c r="E44" s="3">
        <v>51472050</v>
      </c>
      <c r="F44" s="3">
        <v>51472050</v>
      </c>
    </row>
    <row r="45" spans="2:6" x14ac:dyDescent="0.15">
      <c r="B45" s="13" t="s">
        <v>45</v>
      </c>
      <c r="C45" s="3">
        <v>0</v>
      </c>
      <c r="D45" s="3">
        <v>0</v>
      </c>
      <c r="E45" s="3">
        <v>0</v>
      </c>
      <c r="F45" s="3">
        <v>0</v>
      </c>
    </row>
    <row r="46" spans="2:6" x14ac:dyDescent="0.15">
      <c r="B46" s="14" t="s">
        <v>46</v>
      </c>
      <c r="C46" s="10">
        <f>C23-C39-C43</f>
        <v>16382946</v>
      </c>
      <c r="D46" s="10">
        <f t="shared" ref="D46:F46" si="11">D23-D39-D43</f>
        <v>24802218</v>
      </c>
      <c r="E46" s="10">
        <f>E23-E39-E43</f>
        <v>8427846</v>
      </c>
      <c r="F46" s="7">
        <f t="shared" si="11"/>
        <v>49613010</v>
      </c>
    </row>
    <row r="47" spans="2:6" x14ac:dyDescent="0.15">
      <c r="B47" s="13" t="s">
        <v>44</v>
      </c>
      <c r="C47" s="3">
        <v>0</v>
      </c>
      <c r="D47" s="3">
        <v>0</v>
      </c>
      <c r="E47" s="3">
        <v>0</v>
      </c>
      <c r="F47" s="3">
        <v>0</v>
      </c>
    </row>
    <row r="48" spans="2:6" x14ac:dyDescent="0.15">
      <c r="B48" s="13" t="s">
        <v>45</v>
      </c>
      <c r="C48" s="3">
        <v>0</v>
      </c>
      <c r="D48" s="3">
        <v>0</v>
      </c>
      <c r="E48" s="3">
        <v>0</v>
      </c>
      <c r="F48" s="3">
        <v>0</v>
      </c>
    </row>
    <row r="49" spans="2:6" x14ac:dyDescent="0.15">
      <c r="B49" s="14" t="s">
        <v>47</v>
      </c>
      <c r="C49" s="10">
        <f>SUM(C42,C46)</f>
        <v>16382946</v>
      </c>
      <c r="D49" s="10">
        <f t="shared" ref="D49:F49" si="12">SUM(D42,D46)</f>
        <v>24802218</v>
      </c>
      <c r="E49" s="10">
        <f t="shared" si="12"/>
        <v>59899896</v>
      </c>
      <c r="F49" s="7">
        <f t="shared" si="12"/>
        <v>101085060</v>
      </c>
    </row>
    <row r="50" spans="2:6" x14ac:dyDescent="0.15">
      <c r="B50" s="15" t="s">
        <v>48</v>
      </c>
      <c r="C50" s="11">
        <f>SUM(C39,C49)</f>
        <v>43648748</v>
      </c>
      <c r="D50" s="11">
        <f t="shared" ref="D50:F50" si="13">SUM(D39,D49)</f>
        <v>27681455</v>
      </c>
      <c r="E50" s="11">
        <f t="shared" si="13"/>
        <v>61037216</v>
      </c>
      <c r="F50" s="12">
        <f t="shared" si="13"/>
        <v>132367419</v>
      </c>
    </row>
  </sheetData>
  <phoneticPr fontId="1"/>
  <pageMargins left="0.39370078740157483" right="0.39370078740157483" top="1.1417322834645669" bottom="0.43307086614173229" header="0.51181102362204722" footer="0.27559055118110237"/>
  <pageSetup paperSize="9" scale="93" orientation="landscape" r:id="rId1"/>
  <headerFooter alignWithMargins="0">
    <oddHeader xml:space="preserve">&amp;C&amp;14
&amp;12貸借対照表内訳表&amp;"ＭＳ Ｐゴシック,太字"&amp;16
&amp;"ＭＳ Ｐゴシック,標準"&amp;11平成31年3月31日現在&amp;R
&amp;10（単位　：　円）&amp;11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 30年度</vt:lpstr>
      <vt:lpstr>Sheet1</vt:lpstr>
      <vt:lpstr>'平成 30年度'!Print_Area</vt:lpstr>
      <vt:lpstr>'平成 30年度'!Print_Titles</vt:lpstr>
    </vt:vector>
  </TitlesOfParts>
  <Company>満喜株式会社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満喜株式会社</dc:creator>
  <cp:lastModifiedBy>imaizumi</cp:lastModifiedBy>
  <cp:lastPrinted>2019-04-19T04:58:43Z</cp:lastPrinted>
  <dcterms:created xsi:type="dcterms:W3CDTF">2003-01-27T04:17:44Z</dcterms:created>
  <dcterms:modified xsi:type="dcterms:W3CDTF">2023-06-20T07:54:46Z</dcterms:modified>
</cp:coreProperties>
</file>